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svlgwfl002\各所属共有2\1企画総務部\財政課\藤瀬PC\照会・通知（県）\（※R5年度決算まで）財政状況資料集\R5年度決算分\01_1回目公開分\07　【県から】修正依頼\"/>
    </mc:Choice>
  </mc:AlternateContent>
  <xr:revisionPtr revIDLastSave="0" documentId="13_ncr:1_{BB548434-9280-47D3-8356-0C276BCDE0EA}" xr6:coauthVersionLast="47" xr6:coauthVersionMax="47" xr10:uidLastSave="{00000000-0000-0000-0000-000000000000}"/>
  <bookViews>
    <workbookView xWindow="28680" yWindow="-120" windowWidth="29040" windowHeight="1572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6"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E37" i="10"/>
  <c r="AM37" i="10"/>
  <c r="U37" i="10"/>
  <c r="CO36" i="10"/>
  <c r="BE36" i="10"/>
  <c r="CO35" i="10"/>
  <c r="BW35" i="10"/>
  <c r="BW36" i="10" s="1"/>
  <c r="BW37" i="10" s="1"/>
  <c r="BE35" i="10"/>
  <c r="BW34" i="10"/>
  <c r="CO34" i="10" s="1"/>
  <c r="BE34" i="10"/>
  <c r="C34" i="10"/>
  <c r="C35" i="10" s="1"/>
  <c r="C36" i="10" l="1"/>
  <c r="C37" i="10" s="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alcChain>
</file>

<file path=xl/sharedStrings.xml><?xml version="1.0" encoding="utf-8"?>
<sst xmlns="http://schemas.openxmlformats.org/spreadsheetml/2006/main" count="1110" uniqueCount="562">
  <si>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</si>
  <si>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</si>
  <si>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</si>
  <si>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</si>
  <si>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</si>
  <si>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</si>
  <si>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</si>
  <si>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</si>
  <si>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</si>
  <si>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</si>
  <si>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</si>
  <si>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</si>
  <si>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</si>
  <si>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</si>
  <si>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</si>
  <si>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</si>
  <si>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</si>
  <si>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</si>
  <si>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</si>
  <si>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</si>
  <si>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</si>
  <si>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</si>
  <si>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</si>
  <si>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</si>
  <si>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</si>
  <si>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</si>
  <si>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</si>
  <si>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</si>
  <si>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</si>
  <si>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</si>
  <si>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</si>
  <si>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</si>
  <si>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</si>
  <si>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</si>
  <si>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</si>
  <si>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</si>
  <si>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</si>
  <si>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</si>
  <si>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</si>
  <si>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</si>
  <si>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</si>
  <si>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</si>
  <si>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</si>
  <si>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</si>
  <si>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</si>
  <si>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</si>
  <si>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</si>
  <si>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</si>
  <si>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</si>
  <si>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</si>
  <si>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</si>
  <si>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</si>
  <si>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</si>
  <si>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</si>
  <si>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</si>
  <si>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</si>
  <si>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</si>
  <si>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</si>
  <si>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</si>
  <si>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</si>
  <si>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</si>
  <si>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</si>
  <si>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</si>
  <si>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</si>
  <si>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</si>
  <si>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</si>
  <si>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</si>
  <si>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</si>
  <si>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</si>
  <si>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</si>
  <si>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</si>
  <si>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</si>
  <si>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</si>
  <si>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</si>
  <si>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</si>
  <si>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</si>
  <si>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</si>
  <si>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</si>
  <si>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</si>
  <si>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徳島県</t>
    <phoneticPr fontId="5"/>
  </si>
  <si>
    <t>市町村類型</t>
    <phoneticPr fontId="5"/>
  </si>
  <si>
    <t>Ⅱ－１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</si>
  <si>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</si>
  <si>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</si>
  <si>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</si>
  <si>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</si>
  <si>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</si>
  <si>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</si>
  <si>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</si>
  <si>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</si>
  <si>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</si>
  <si>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</si>
  <si>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</si>
  <si>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</si>
  <si>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鳴門市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</si>
  <si>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</si>
  <si>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</si>
  <si>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</si>
  <si>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</si>
  <si>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</si>
  <si>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</si>
  <si>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</si>
  <si>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</si>
  <si>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</si>
  <si>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</si>
  <si>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</si>
  <si>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</si>
  <si>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</si>
  <si>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</si>
  <si>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</si>
  <si>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</si>
  <si>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</si>
  <si>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</si>
  <si>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</si>
  <si>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</si>
  <si>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</si>
  <si>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</si>
  <si>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-7.6</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</si>
  <si>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</si>
  <si>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</si>
  <si>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</si>
  <si>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</si>
  <si>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</si>
  <si>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</si>
  <si>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</si>
  <si>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</si>
  <si>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</si>
  <si>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</si>
  <si>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</si>
  <si>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</si>
  <si>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</si>
  <si>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</si>
  <si>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</si>
  <si>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</si>
  <si>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</si>
  <si>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</si>
  <si>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</si>
  <si>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</si>
  <si>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</si>
  <si>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</si>
  <si>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</si>
  <si>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</si>
  <si>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6"/>
  </si>
  <si>
    <t>うち日本人(％)</t>
    <phoneticPr fontId="5"/>
  </si>
  <si>
    <t>-1.5</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</si>
  <si>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</si>
  <si>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</si>
  <si>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</si>
  <si>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</si>
  <si>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</si>
  <si>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</si>
  <si>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</si>
  <si>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</si>
  <si>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</si>
  <si>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</si>
  <si>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</si>
  <si>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</si>
  <si>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</si>
  <si>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</si>
  <si>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</si>
  <si>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</si>
  <si>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</si>
  <si>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</si>
  <si>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</si>
  <si>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</si>
  <si>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</si>
  <si>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</si>
  <si>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</si>
  <si>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</si>
  <si>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</si>
  <si>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</si>
  <si>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</si>
  <si>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</si>
  <si>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</si>
  <si>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</si>
  <si>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</si>
  <si>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</si>
  <si>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</si>
  <si>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</si>
  <si>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</si>
  <si>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</si>
  <si>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</si>
  <si>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</si>
  <si>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</si>
  <si>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</si>
  <si>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</si>
  <si>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</si>
  <si>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</si>
  <si>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</si>
  <si>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</si>
  <si>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</si>
  <si>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</si>
  <si>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</si>
  <si>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</si>
  <si>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</si>
  <si>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</si>
  <si>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</si>
  <si>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</si>
  <si>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</si>
  <si>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</si>
  <si>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</si>
  <si>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</si>
  <si>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</si>
  <si>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徳島県鳴門市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</si>
  <si>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</si>
  <si>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</si>
  <si>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</si>
  <si>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</si>
  <si>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</si>
  <si>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</si>
  <si>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</si>
  <si>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</si>
  <si>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</si>
  <si>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</si>
  <si>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</si>
  <si>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</si>
  <si>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</si>
  <si>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</si>
  <si>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</si>
  <si>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</si>
  <si>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</si>
  <si>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</si>
  <si>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</si>
  <si>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</si>
  <si>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</si>
  <si>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</si>
  <si>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</si>
  <si>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</si>
  <si>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</si>
  <si>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</si>
  <si>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</si>
  <si>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</si>
  <si>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</si>
  <si>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</si>
  <si>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</si>
  <si>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</si>
  <si>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</si>
  <si>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</si>
  <si>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</si>
  <si>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</si>
  <si>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</si>
  <si>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</si>
  <si>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</si>
  <si>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</si>
  <si>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</si>
  <si>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</si>
  <si>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</si>
  <si>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</si>
  <si>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</si>
  <si>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</si>
  <si>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</si>
  <si>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</si>
  <si>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</si>
  <si>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</si>
  <si>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</si>
  <si>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</si>
  <si>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</si>
  <si>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</si>
  <si>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</si>
  <si>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</si>
  <si>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</si>
  <si>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</si>
  <si>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</si>
  <si>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</si>
  <si>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</si>
  <si>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</si>
  <si>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</si>
  <si>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</si>
  <si>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</si>
  <si>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</si>
  <si>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</si>
  <si>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</si>
  <si>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</si>
  <si>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</si>
  <si>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</si>
  <si>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</si>
  <si>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</si>
  <si>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</si>
  <si>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</si>
  <si>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</si>
  <si>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</si>
  <si>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</si>
  <si>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</si>
  <si>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</si>
  <si>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</si>
  <si>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</si>
  <si>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</si>
  <si>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</si>
  <si>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</si>
  <si>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</si>
  <si>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</si>
  <si>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</si>
  <si>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</si>
  <si>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</si>
  <si>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</si>
  <si>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</si>
  <si>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</si>
  <si>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</si>
  <si>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</si>
  <si>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</si>
  <si>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</si>
  <si>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</si>
  <si>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</si>
  <si>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</si>
  <si>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</si>
  <si>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</si>
  <si>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</si>
  <si>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</si>
  <si>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</si>
  <si>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</si>
  <si>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</si>
  <si>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</si>
  <si>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</si>
  <si>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</si>
  <si>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</si>
  <si>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</si>
  <si>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</si>
  <si>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</si>
  <si>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</si>
  <si>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上水道</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</si>
  <si>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</si>
  <si>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</si>
  <si>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</si>
  <si>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</si>
  <si>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</si>
  <si>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</si>
  <si>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</si>
  <si>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</si>
  <si>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</si>
  <si>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</si>
  <si>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</si>
  <si>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</si>
  <si>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</si>
  <si>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</si>
  <si>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</si>
  <si>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</si>
  <si>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</si>
  <si>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</si>
  <si>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</si>
  <si>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</si>
  <si>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</si>
  <si>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</si>
  <si>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</si>
  <si>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</si>
  <si>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</si>
  <si>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</si>
  <si>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</si>
  <si>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</si>
  <si>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</si>
  <si>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</si>
  <si>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</si>
  <si>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</si>
  <si>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</si>
  <si>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</si>
  <si>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徳島県鳴門市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</si>
  <si>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</si>
  <si>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</si>
  <si>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</si>
  <si>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</si>
  <si>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</si>
  <si>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</si>
  <si>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</si>
  <si>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</si>
  <si>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</si>
  <si>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</si>
  <si>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</si>
  <si>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</si>
  <si>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</si>
  <si>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</si>
  <si>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</si>
  <si>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</si>
  <si>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</si>
  <si>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</si>
  <si>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</si>
  <si>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</si>
  <si>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鳴門市光熱水費等支出特別会計</t>
    <phoneticPr fontId="5"/>
  </si>
  <si>
    <t>鳴門市給与費等管理特別会計</t>
    <phoneticPr fontId="5"/>
  </si>
  <si>
    <t>鳴門市公債費管理特別会計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</si>
  <si>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</si>
  <si>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</si>
  <si>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</si>
  <si>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</si>
  <si>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</si>
  <si>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</si>
  <si>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</si>
  <si>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</si>
  <si>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</si>
  <si>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</si>
  <si>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</si>
  <si>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</si>
  <si>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</si>
  <si>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鳴門市国民健康保険事業特別会計</t>
    <phoneticPr fontId="5"/>
  </si>
  <si>
    <t>鳴門市後期高齢者医療特別会計</t>
    <phoneticPr fontId="5"/>
  </si>
  <si>
    <t>鳴門市介護保険事業特別会計</t>
    <phoneticPr fontId="5"/>
  </si>
  <si>
    <t>鳴門市水道事業会計</t>
    <phoneticPr fontId="5"/>
  </si>
  <si>
    <t>法適用企業</t>
    <phoneticPr fontId="5"/>
  </si>
  <si>
    <t>鳴門市下水道事業会計</t>
    <phoneticPr fontId="5"/>
  </si>
  <si>
    <t>鳴門市モーターボート競走事業会計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</si>
  <si>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</si>
  <si>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</si>
  <si>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</si>
  <si>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</si>
  <si>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</si>
  <si>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</si>
  <si>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</si>
  <si>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</si>
  <si>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</si>
  <si>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</si>
  <si>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</si>
  <si>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</si>
  <si>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</si>
  <si>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</si>
  <si>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</si>
  <si>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</si>
  <si>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</si>
  <si>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</si>
  <si>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</si>
  <si>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</si>
  <si>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</si>
  <si>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</si>
  <si>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</si>
  <si>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</si>
  <si>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</si>
  <si>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</si>
  <si>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</si>
  <si>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</si>
  <si>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</si>
  <si>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</si>
  <si>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</si>
  <si>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</si>
  <si>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</si>
  <si>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</si>
  <si>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</si>
  <si>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</si>
  <si>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</si>
  <si>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</si>
  <si>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</si>
  <si>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</si>
  <si>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</si>
  <si>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</si>
  <si>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</si>
  <si>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</si>
  <si>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</si>
  <si>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</si>
  <si>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</si>
  <si>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</si>
  <si>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</si>
  <si>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</si>
  <si>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</si>
  <si>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</si>
  <si>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</si>
  <si>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</si>
  <si>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</si>
  <si>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</si>
  <si>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</si>
  <si>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</si>
  <si>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</si>
  <si>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</si>
  <si>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</si>
  <si>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</si>
  <si>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</si>
  <si>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</si>
  <si>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</si>
  <si>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</si>
  <si>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</si>
  <si>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</si>
  <si>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</si>
  <si>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</si>
  <si>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</si>
  <si>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</si>
  <si>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</si>
  <si>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</si>
  <si>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</si>
  <si>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</si>
  <si>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</si>
  <si>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</si>
  <si>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</si>
  <si>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</si>
  <si>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</si>
  <si>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</si>
  <si>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</si>
  <si>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</si>
  <si>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</si>
  <si>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</si>
  <si>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</si>
  <si>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</si>
  <si>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</si>
  <si>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</si>
  <si>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</si>
  <si>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</si>
  <si>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</si>
  <si>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</si>
  <si>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</si>
  <si>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</si>
  <si>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</si>
  <si>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</si>
  <si>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</si>
  <si>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</si>
  <si>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</si>
  <si>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</si>
  <si>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</si>
  <si>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</si>
  <si>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</si>
  <si>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</si>
  <si>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</si>
  <si>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</si>
  <si>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</si>
  <si>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</si>
  <si>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</si>
  <si>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</si>
  <si>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</si>
  <si>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</si>
  <si>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</si>
  <si>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</si>
  <si>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</si>
  <si>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</si>
  <si>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</si>
  <si>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</si>
  <si>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</si>
  <si>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</si>
  <si>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</si>
  <si>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</si>
  <si>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</si>
  <si>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</si>
  <si>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</si>
  <si>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</si>
  <si>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</si>
  <si>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</si>
  <si>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</si>
  <si>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</si>
  <si>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</si>
  <si>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</si>
  <si>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</si>
  <si>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1.47</t>
  </si>
  <si>
    <t>▲ 1.31</t>
  </si>
  <si>
    <t>鳴門市モーターボート競走事業会計</t>
  </si>
  <si>
    <t>鳴門市水道事業会計</t>
  </si>
  <si>
    <t>一般会計</t>
  </si>
  <si>
    <t>鳴門市介護保険事業特別会計</t>
  </si>
  <si>
    <t>鳴門市下水道事業会計</t>
  </si>
  <si>
    <t>鳴門市国民健康保険事業特別会計</t>
  </si>
  <si>
    <t>鳴門市後期高齢者医療特別会計</t>
  </si>
  <si>
    <t>鳴門市光熱水費等支出特別会計</t>
  </si>
  <si>
    <t>その他会計（赤字）</t>
  </si>
  <si>
    <t>その他会計（黒字）</t>
  </si>
  <si>
    <t>R01</t>
    <phoneticPr fontId="5"/>
  </si>
  <si>
    <t>R02</t>
    <phoneticPr fontId="5"/>
  </si>
  <si>
    <t>R03</t>
    <phoneticPr fontId="5"/>
  </si>
  <si>
    <t>R04</t>
    <phoneticPr fontId="5"/>
  </si>
  <si>
    <t>R05</t>
    <phoneticPr fontId="5"/>
  </si>
  <si>
    <t>ボートレース鳴門まちづくり基金</t>
    <phoneticPr fontId="5"/>
  </si>
  <si>
    <t>庁舎整備基金</t>
    <phoneticPr fontId="2"/>
  </si>
  <si>
    <t>ふるさと活性化基金</t>
    <phoneticPr fontId="2"/>
  </si>
  <si>
    <t>道の駅「くるくる なると」基金</t>
    <phoneticPr fontId="2"/>
  </si>
  <si>
    <t>健康づくりの推進と地域の医療を守り育む基金</t>
    <phoneticPr fontId="2"/>
  </si>
  <si>
    <t>-</t>
    <phoneticPr fontId="2"/>
  </si>
  <si>
    <t>-</t>
    <phoneticPr fontId="2"/>
  </si>
  <si>
    <t>鳴門市観光コンベンション</t>
    <rPh sb="0" eb="3">
      <t>ナルトシ</t>
    </rPh>
    <rPh sb="3" eb="5">
      <t>カンコウ</t>
    </rPh>
    <phoneticPr fontId="2"/>
  </si>
  <si>
    <t>徳島県市町村総合事務組合</t>
    <phoneticPr fontId="10"/>
  </si>
  <si>
    <t>徳島県市町村総合事務組合（徳島滞納整理機構特別会計）</t>
  </si>
  <si>
    <t>徳島県後期高齢者医療広域連合</t>
  </si>
  <si>
    <t>徳島県後期高齢者医療広域連合（後期高齢者医療事業会計）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</si>
</sst>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70166</c:v>
                </c:pt>
                <c:pt idx="1">
                  <c:v>70329</c:v>
                </c:pt>
                <c:pt idx="2">
                  <c:v>71871</c:v>
                </c:pt>
                <c:pt idx="3">
                  <c:v>71807</c:v>
                </c:pt>
                <c:pt idx="4">
                  <c:v>80821</c:v>
                </c:pt>
              </c:numCache>
            </c:numRef>
          </c:val>
          <c:smooth val="0"/>
          <c:extLst>
            <c:ext xmlns:c16="http://schemas.microsoft.com/office/drawing/2014/chart" uri="{C3380CC4-5D6E-409C-BE32-E72D297353CC}">
              <c16:uniqueId val="{00000000-4BD7-4238-BF28-7474A02F5B4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47461</c:v>
                </c:pt>
                <c:pt idx="1">
                  <c:v>53439</c:v>
                </c:pt>
                <c:pt idx="2">
                  <c:v>76924</c:v>
                </c:pt>
                <c:pt idx="3">
                  <c:v>61555</c:v>
                </c:pt>
                <c:pt idx="4">
                  <c:v>127114</c:v>
                </c:pt>
              </c:numCache>
            </c:numRef>
          </c:val>
          <c:smooth val="0"/>
          <c:extLst>
            <c:ext xmlns:c16="http://schemas.microsoft.com/office/drawing/2014/chart" uri="{C3380CC4-5D6E-409C-BE32-E72D297353CC}">
              <c16:uniqueId val="{00000001-4BD7-4238-BF28-7474A02F5B4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5.44</c:v>
                </c:pt>
                <c:pt idx="1">
                  <c:v>6.24</c:v>
                </c:pt>
                <c:pt idx="2">
                  <c:v>6.21</c:v>
                </c:pt>
                <c:pt idx="3">
                  <c:v>6.39</c:v>
                </c:pt>
                <c:pt idx="4">
                  <c:v>7.6</c:v>
                </c:pt>
              </c:numCache>
            </c:numRef>
          </c:val>
          <c:extLst>
            <c:ext xmlns:c16="http://schemas.microsoft.com/office/drawing/2014/chart" uri="{C3380CC4-5D6E-409C-BE32-E72D297353CC}">
              <c16:uniqueId val="{00000000-CAA0-4004-AF35-436DD060C26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12.63</c:v>
                </c:pt>
                <c:pt idx="1">
                  <c:v>9.9600000000000009</c:v>
                </c:pt>
                <c:pt idx="2">
                  <c:v>20.22</c:v>
                </c:pt>
                <c:pt idx="3">
                  <c:v>25.93</c:v>
                </c:pt>
                <c:pt idx="4">
                  <c:v>38.78</c:v>
                </c:pt>
              </c:numCache>
            </c:numRef>
          </c:val>
          <c:extLst>
            <c:ext xmlns:c16="http://schemas.microsoft.com/office/drawing/2014/chart" uri="{C3380CC4-5D6E-409C-BE32-E72D297353CC}">
              <c16:uniqueId val="{00000001-CAA0-4004-AF35-436DD060C26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-1.47</c:v>
                </c:pt>
                <c:pt idx="1">
                  <c:v>-1.31</c:v>
                </c:pt>
                <c:pt idx="2">
                  <c:v>10.83</c:v>
                </c:pt>
                <c:pt idx="3">
                  <c:v>4.95</c:v>
                </c:pt>
                <c:pt idx="4">
                  <c:v>14.66</c:v>
                </c:pt>
              </c:numCache>
            </c:numRef>
          </c:val>
          <c:smooth val="0"/>
          <c:extLst>
            <c:ext xmlns:c16="http://schemas.microsoft.com/office/drawing/2014/chart" uri="{C3380CC4-5D6E-409C-BE32-E72D297353CC}">
              <c16:uniqueId val="{00000002-CAA0-4004-AF35-436DD060C26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0.06</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B988-4897-B2CB-AAF452B3B95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988-4897-B2CB-AAF452B3B959}"/>
            </c:ext>
          </c:extLst>
        </c:ser>
        <c:ser>
          <c:idx val="2"/>
          <c:order val="2"/>
          <c:tx>
            <c:strRef>
              <c:f>データシート!$A$29</c:f>
              <c:strCache>
                <c:ptCount val="1"/>
                <c:pt idx="0">
                  <c:v>鳴門市光熱水費等支出特別会計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B988-4897-B2CB-AAF452B3B959}"/>
            </c:ext>
          </c:extLst>
        </c:ser>
        <c:ser>
          <c:idx val="3"/>
          <c:order val="3"/>
          <c:tx>
            <c:strRef>
              <c:f>データシート!$A$30</c:f>
              <c:strCache>
                <c:ptCount val="1"/>
                <c:pt idx="0">
                  <c:v>鳴門市後期高齢者医療特別会計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0.17</c:v>
                </c:pt>
                <c:pt idx="2">
                  <c:v>#N/A</c:v>
                </c:pt>
                <c:pt idx="3">
                  <c:v>0.17</c:v>
                </c:pt>
                <c:pt idx="4">
                  <c:v>#N/A</c:v>
                </c:pt>
                <c:pt idx="5">
                  <c:v>0.23</c:v>
                </c:pt>
                <c:pt idx="6">
                  <c:v>#N/A</c:v>
                </c:pt>
                <c:pt idx="7">
                  <c:v>0.28000000000000003</c:v>
                </c:pt>
                <c:pt idx="8">
                  <c:v>#N/A</c:v>
                </c:pt>
                <c:pt idx="9">
                  <c:v>0.28000000000000003</c:v>
                </c:pt>
              </c:numCache>
            </c:numRef>
          </c:val>
          <c:extLst>
            <c:ext xmlns:c16="http://schemas.microsoft.com/office/drawing/2014/chart" uri="{C3380CC4-5D6E-409C-BE32-E72D297353CC}">
              <c16:uniqueId val="{00000003-B988-4897-B2CB-AAF452B3B959}"/>
            </c:ext>
          </c:extLst>
        </c:ser>
        <c:ser>
          <c:idx val="4"/>
          <c:order val="4"/>
          <c:tx>
            <c:strRef>
              <c:f>データシート!$A$31</c:f>
              <c:strCache>
                <c:ptCount val="1"/>
                <c:pt idx="0">
                  <c:v>鳴門市国民健康保険事業特別会計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0.23</c:v>
                </c:pt>
                <c:pt idx="2">
                  <c:v>#N/A</c:v>
                </c:pt>
                <c:pt idx="3">
                  <c:v>0.41</c:v>
                </c:pt>
                <c:pt idx="4">
                  <c:v>#N/A</c:v>
                </c:pt>
                <c:pt idx="5">
                  <c:v>0.43</c:v>
                </c:pt>
                <c:pt idx="6">
                  <c:v>#N/A</c:v>
                </c:pt>
                <c:pt idx="7">
                  <c:v>0.59</c:v>
                </c:pt>
                <c:pt idx="8">
                  <c:v>#N/A</c:v>
                </c:pt>
                <c:pt idx="9">
                  <c:v>0.45</c:v>
                </c:pt>
              </c:numCache>
            </c:numRef>
          </c:val>
          <c:extLst>
            <c:ext xmlns:c16="http://schemas.microsoft.com/office/drawing/2014/chart" uri="{C3380CC4-5D6E-409C-BE32-E72D297353CC}">
              <c16:uniqueId val="{00000004-B988-4897-B2CB-AAF452B3B959}"/>
            </c:ext>
          </c:extLst>
        </c:ser>
        <c:ser>
          <c:idx val="5"/>
          <c:order val="5"/>
          <c:tx>
            <c:strRef>
              <c:f>データシート!$A$32</c:f>
              <c:strCache>
                <c:ptCount val="1"/>
                <c:pt idx="0">
                  <c:v>鳴門市下水道事業会計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0</c:v>
                </c:pt>
                <c:pt idx="1">
                  <c:v>0</c:v>
                </c:pt>
                <c:pt idx="2">
                  <c:v>#N/A</c:v>
                </c:pt>
                <c:pt idx="3">
                  <c:v>0.54</c:v>
                </c:pt>
                <c:pt idx="4">
                  <c:v>#N/A</c:v>
                </c:pt>
                <c:pt idx="5">
                  <c:v>1.4</c:v>
                </c:pt>
                <c:pt idx="6">
                  <c:v>#N/A</c:v>
                </c:pt>
                <c:pt idx="7">
                  <c:v>1.83</c:v>
                </c:pt>
                <c:pt idx="8">
                  <c:v>#N/A</c:v>
                </c:pt>
                <c:pt idx="9">
                  <c:v>2.2000000000000002</c:v>
                </c:pt>
              </c:numCache>
            </c:numRef>
          </c:val>
          <c:extLst>
            <c:ext xmlns:c16="http://schemas.microsoft.com/office/drawing/2014/chart" uri="{C3380CC4-5D6E-409C-BE32-E72D297353CC}">
              <c16:uniqueId val="{00000005-B988-4897-B2CB-AAF452B3B959}"/>
            </c:ext>
          </c:extLst>
        </c:ser>
        <c:ser>
          <c:idx val="6"/>
          <c:order val="6"/>
          <c:tx>
            <c:strRef>
              <c:f>データシート!$A$33</c:f>
              <c:strCache>
                <c:ptCount val="1"/>
                <c:pt idx="0">
                  <c:v>鳴門市介護保険事業特別会計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2</c:v>
                </c:pt>
                <c:pt idx="2">
                  <c:v>#N/A</c:v>
                </c:pt>
                <c:pt idx="3">
                  <c:v>0.97</c:v>
                </c:pt>
                <c:pt idx="4">
                  <c:v>#N/A</c:v>
                </c:pt>
                <c:pt idx="5">
                  <c:v>2.46</c:v>
                </c:pt>
                <c:pt idx="6">
                  <c:v>#N/A</c:v>
                </c:pt>
                <c:pt idx="7">
                  <c:v>4.1500000000000004</c:v>
                </c:pt>
                <c:pt idx="8">
                  <c:v>#N/A</c:v>
                </c:pt>
                <c:pt idx="9">
                  <c:v>4.1900000000000004</c:v>
                </c:pt>
              </c:numCache>
            </c:numRef>
          </c:val>
          <c:extLst>
            <c:ext xmlns:c16="http://schemas.microsoft.com/office/drawing/2014/chart" uri="{C3380CC4-5D6E-409C-BE32-E72D297353CC}">
              <c16:uniqueId val="{00000006-B988-4897-B2CB-AAF452B3B959}"/>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5.39</c:v>
                </c:pt>
                <c:pt idx="2">
                  <c:v>#N/A</c:v>
                </c:pt>
                <c:pt idx="3">
                  <c:v>6.24</c:v>
                </c:pt>
                <c:pt idx="4">
                  <c:v>#N/A</c:v>
                </c:pt>
                <c:pt idx="5">
                  <c:v>6.21</c:v>
                </c:pt>
                <c:pt idx="6">
                  <c:v>#N/A</c:v>
                </c:pt>
                <c:pt idx="7">
                  <c:v>6.38</c:v>
                </c:pt>
                <c:pt idx="8">
                  <c:v>#N/A</c:v>
                </c:pt>
                <c:pt idx="9">
                  <c:v>7.59</c:v>
                </c:pt>
              </c:numCache>
            </c:numRef>
          </c:val>
          <c:extLst>
            <c:ext xmlns:c16="http://schemas.microsoft.com/office/drawing/2014/chart" uri="{C3380CC4-5D6E-409C-BE32-E72D297353CC}">
              <c16:uniqueId val="{00000007-B988-4897-B2CB-AAF452B3B959}"/>
            </c:ext>
          </c:extLst>
        </c:ser>
        <c:ser>
          <c:idx val="8"/>
          <c:order val="8"/>
          <c:tx>
            <c:strRef>
              <c:f>データシート!$A$35</c:f>
              <c:strCache>
                <c:ptCount val="1"/>
                <c:pt idx="0">
                  <c:v>鳴門市水道事業会計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12.45</c:v>
                </c:pt>
                <c:pt idx="2">
                  <c:v>#N/A</c:v>
                </c:pt>
                <c:pt idx="3">
                  <c:v>14.18</c:v>
                </c:pt>
                <c:pt idx="4">
                  <c:v>#N/A</c:v>
                </c:pt>
                <c:pt idx="5">
                  <c:v>16.420000000000002</c:v>
                </c:pt>
                <c:pt idx="6">
                  <c:v>#N/A</c:v>
                </c:pt>
                <c:pt idx="7">
                  <c:v>19.46</c:v>
                </c:pt>
                <c:pt idx="8">
                  <c:v>#N/A</c:v>
                </c:pt>
                <c:pt idx="9">
                  <c:v>21.49</c:v>
                </c:pt>
              </c:numCache>
            </c:numRef>
          </c:val>
          <c:extLst>
            <c:ext xmlns:c16="http://schemas.microsoft.com/office/drawing/2014/chart" uri="{C3380CC4-5D6E-409C-BE32-E72D297353CC}">
              <c16:uniqueId val="{00000008-B988-4897-B2CB-AAF452B3B959}"/>
            </c:ext>
          </c:extLst>
        </c:ser>
        <c:ser>
          <c:idx val="9"/>
          <c:order val="9"/>
          <c:tx>
            <c:strRef>
              <c:f>データシート!$A$36</c:f>
              <c:strCache>
                <c:ptCount val="1"/>
                <c:pt idx="0">
                  <c:v>鳴門市モーターボート競走事業会計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76.2</c:v>
                </c:pt>
                <c:pt idx="2">
                  <c:v>#N/A</c:v>
                </c:pt>
                <c:pt idx="3">
                  <c:v>114.46</c:v>
                </c:pt>
                <c:pt idx="4">
                  <c:v>#N/A</c:v>
                </c:pt>
                <c:pt idx="5">
                  <c:v>119.61</c:v>
                </c:pt>
                <c:pt idx="6">
                  <c:v>#N/A</c:v>
                </c:pt>
                <c:pt idx="7">
                  <c:v>170.79</c:v>
                </c:pt>
                <c:pt idx="8">
                  <c:v>#N/A</c:v>
                </c:pt>
                <c:pt idx="9">
                  <c:v>213.86</c:v>
                </c:pt>
              </c:numCache>
            </c:numRef>
          </c:val>
          <c:extLst>
            <c:ext xmlns:c16="http://schemas.microsoft.com/office/drawing/2014/chart" uri="{C3380CC4-5D6E-409C-BE32-E72D297353CC}">
              <c16:uniqueId val="{00000009-B988-4897-B2CB-AAF452B3B95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1604</c:v>
                </c:pt>
                <c:pt idx="5">
                  <c:v>1619</c:v>
                </c:pt>
                <c:pt idx="8">
                  <c:v>1571</c:v>
                </c:pt>
                <c:pt idx="11">
                  <c:v>1537</c:v>
                </c:pt>
                <c:pt idx="14">
                  <c:v>1410</c:v>
                </c:pt>
              </c:numCache>
            </c:numRef>
          </c:val>
          <c:extLst>
            <c:ext xmlns:c16="http://schemas.microsoft.com/office/drawing/2014/chart" uri="{C3380CC4-5D6E-409C-BE32-E72D297353CC}">
              <c16:uniqueId val="{00000000-81E7-4CC1-A99A-B5364CA5586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1E7-4CC1-A99A-B5364CA5586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81E7-4CC1-A99A-B5364CA5586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1E7-4CC1-A99A-B5364CA5586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345</c:v>
                </c:pt>
                <c:pt idx="3">
                  <c:v>349</c:v>
                </c:pt>
                <c:pt idx="6">
                  <c:v>361</c:v>
                </c:pt>
                <c:pt idx="9">
                  <c:v>354</c:v>
                </c:pt>
                <c:pt idx="12">
                  <c:v>366</c:v>
                </c:pt>
              </c:numCache>
            </c:numRef>
          </c:val>
          <c:extLst>
            <c:ext xmlns:c16="http://schemas.microsoft.com/office/drawing/2014/chart" uri="{C3380CC4-5D6E-409C-BE32-E72D297353CC}">
              <c16:uniqueId val="{00000004-81E7-4CC1-A99A-B5364CA5586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1E7-4CC1-A99A-B5364CA5586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1E7-4CC1-A99A-B5364CA5586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2775</c:v>
                </c:pt>
                <c:pt idx="3">
                  <c:v>2779</c:v>
                </c:pt>
                <c:pt idx="6">
                  <c:v>2777</c:v>
                </c:pt>
                <c:pt idx="9">
                  <c:v>2682</c:v>
                </c:pt>
                <c:pt idx="12">
                  <c:v>2446</c:v>
                </c:pt>
              </c:numCache>
            </c:numRef>
          </c:val>
          <c:extLst>
            <c:ext xmlns:c16="http://schemas.microsoft.com/office/drawing/2014/chart" uri="{C3380CC4-5D6E-409C-BE32-E72D297353CC}">
              <c16:uniqueId val="{00000007-81E7-4CC1-A99A-B5364CA5586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1516</c:v>
                </c:pt>
                <c:pt idx="2">
                  <c:v>#N/A</c:v>
                </c:pt>
                <c:pt idx="3">
                  <c:v>#N/A</c:v>
                </c:pt>
                <c:pt idx="4">
                  <c:v>1509</c:v>
                </c:pt>
                <c:pt idx="5">
                  <c:v>#N/A</c:v>
                </c:pt>
                <c:pt idx="6">
                  <c:v>#N/A</c:v>
                </c:pt>
                <c:pt idx="7">
                  <c:v>1567</c:v>
                </c:pt>
                <c:pt idx="8">
                  <c:v>#N/A</c:v>
                </c:pt>
                <c:pt idx="9">
                  <c:v>#N/A</c:v>
                </c:pt>
                <c:pt idx="10">
                  <c:v>1499</c:v>
                </c:pt>
                <c:pt idx="11">
                  <c:v>#N/A</c:v>
                </c:pt>
                <c:pt idx="12">
                  <c:v>#N/A</c:v>
                </c:pt>
                <c:pt idx="13">
                  <c:v>1402</c:v>
                </c:pt>
                <c:pt idx="14">
                  <c:v>#N/A</c:v>
                </c:pt>
              </c:numCache>
            </c:numRef>
          </c:val>
          <c:smooth val="0"/>
          <c:extLst>
            <c:ext xmlns:c16="http://schemas.microsoft.com/office/drawing/2014/chart" uri="{C3380CC4-5D6E-409C-BE32-E72D297353CC}">
              <c16:uniqueId val="{00000008-81E7-4CC1-A99A-B5364CA5586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18242</c:v>
                </c:pt>
                <c:pt idx="5">
                  <c:v>18127</c:v>
                </c:pt>
                <c:pt idx="8">
                  <c:v>18364</c:v>
                </c:pt>
                <c:pt idx="11">
                  <c:v>18476</c:v>
                </c:pt>
                <c:pt idx="14">
                  <c:v>20261</c:v>
                </c:pt>
              </c:numCache>
            </c:numRef>
          </c:val>
          <c:extLst>
            <c:ext xmlns:c16="http://schemas.microsoft.com/office/drawing/2014/chart" uri="{C3380CC4-5D6E-409C-BE32-E72D297353CC}">
              <c16:uniqueId val="{00000000-327B-4768-ADB2-2C6EFDEF240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531</c:v>
                </c:pt>
                <c:pt idx="5">
                  <c:v>509</c:v>
                </c:pt>
                <c:pt idx="8">
                  <c:v>498</c:v>
                </c:pt>
                <c:pt idx="11">
                  <c:v>487</c:v>
                </c:pt>
                <c:pt idx="14">
                  <c:v>446</c:v>
                </c:pt>
              </c:numCache>
            </c:numRef>
          </c:val>
          <c:extLst>
            <c:ext xmlns:c16="http://schemas.microsoft.com/office/drawing/2014/chart" uri="{C3380CC4-5D6E-409C-BE32-E72D297353CC}">
              <c16:uniqueId val="{00000001-327B-4768-ADB2-2C6EFDEF240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4514</c:v>
                </c:pt>
                <c:pt idx="5">
                  <c:v>5083</c:v>
                </c:pt>
                <c:pt idx="8">
                  <c:v>9863</c:v>
                </c:pt>
                <c:pt idx="11">
                  <c:v>10285</c:v>
                </c:pt>
                <c:pt idx="14">
                  <c:v>11338</c:v>
                </c:pt>
              </c:numCache>
            </c:numRef>
          </c:val>
          <c:extLst>
            <c:ext xmlns:c16="http://schemas.microsoft.com/office/drawing/2014/chart" uri="{C3380CC4-5D6E-409C-BE32-E72D297353CC}">
              <c16:uniqueId val="{00000002-327B-4768-ADB2-2C6EFDEF240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27B-4768-ADB2-2C6EFDEF240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27B-4768-ADB2-2C6EFDEF240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27B-4768-ADB2-2C6EFDEF240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3029</c:v>
                </c:pt>
                <c:pt idx="3">
                  <c:v>2936</c:v>
                </c:pt>
                <c:pt idx="6">
                  <c:v>2931</c:v>
                </c:pt>
                <c:pt idx="9">
                  <c:v>2918</c:v>
                </c:pt>
                <c:pt idx="12">
                  <c:v>3049</c:v>
                </c:pt>
              </c:numCache>
            </c:numRef>
          </c:val>
          <c:extLst>
            <c:ext xmlns:c16="http://schemas.microsoft.com/office/drawing/2014/chart" uri="{C3380CC4-5D6E-409C-BE32-E72D297353CC}">
              <c16:uniqueId val="{00000006-327B-4768-ADB2-2C6EFDEF240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327B-4768-ADB2-2C6EFDEF240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8384</c:v>
                </c:pt>
                <c:pt idx="3">
                  <c:v>9404</c:v>
                </c:pt>
                <c:pt idx="6">
                  <c:v>9291</c:v>
                </c:pt>
                <c:pt idx="9">
                  <c:v>9226</c:v>
                </c:pt>
                <c:pt idx="12">
                  <c:v>9133</c:v>
                </c:pt>
              </c:numCache>
            </c:numRef>
          </c:val>
          <c:extLst>
            <c:ext xmlns:c16="http://schemas.microsoft.com/office/drawing/2014/chart" uri="{C3380CC4-5D6E-409C-BE32-E72D297353CC}">
              <c16:uniqueId val="{00000008-327B-4768-ADB2-2C6EFDEF240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327B-4768-ADB2-2C6EFDEF240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26885</c:v>
                </c:pt>
                <c:pt idx="3">
                  <c:v>26857</c:v>
                </c:pt>
                <c:pt idx="6">
                  <c:v>27627</c:v>
                </c:pt>
                <c:pt idx="9">
                  <c:v>28089</c:v>
                </c:pt>
                <c:pt idx="12">
                  <c:v>31678</c:v>
                </c:pt>
              </c:numCache>
            </c:numRef>
          </c:val>
          <c:extLst>
            <c:ext xmlns:c16="http://schemas.microsoft.com/office/drawing/2014/chart" uri="{C3380CC4-5D6E-409C-BE32-E72D297353CC}">
              <c16:uniqueId val="{0000000A-327B-4768-ADB2-2C6EFDEF240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15010</c:v>
                </c:pt>
                <c:pt idx="2">
                  <c:v>#N/A</c:v>
                </c:pt>
                <c:pt idx="3">
                  <c:v>#N/A</c:v>
                </c:pt>
                <c:pt idx="4">
                  <c:v>15477</c:v>
                </c:pt>
                <c:pt idx="5">
                  <c:v>#N/A</c:v>
                </c:pt>
                <c:pt idx="6">
                  <c:v>#N/A</c:v>
                </c:pt>
                <c:pt idx="7">
                  <c:v>11123</c:v>
                </c:pt>
                <c:pt idx="8">
                  <c:v>#N/A</c:v>
                </c:pt>
                <c:pt idx="9">
                  <c:v>#N/A</c:v>
                </c:pt>
                <c:pt idx="10">
                  <c:v>10985</c:v>
                </c:pt>
                <c:pt idx="11">
                  <c:v>#N/A</c:v>
                </c:pt>
                <c:pt idx="12">
                  <c:v>#N/A</c:v>
                </c:pt>
                <c:pt idx="13">
                  <c:v>11814</c:v>
                </c:pt>
                <c:pt idx="14">
                  <c:v>#N/A</c:v>
                </c:pt>
              </c:numCache>
            </c:numRef>
          </c:val>
          <c:smooth val="0"/>
          <c:extLst>
            <c:ext xmlns:c16="http://schemas.microsoft.com/office/drawing/2014/chart" uri="{C3380CC4-5D6E-409C-BE32-E72D297353CC}">
              <c16:uniqueId val="{0000000B-327B-4768-ADB2-2C6EFDEF240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2873</c:v>
                </c:pt>
                <c:pt idx="1">
                  <c:v>3559</c:v>
                </c:pt>
                <c:pt idx="2">
                  <c:v>5344</c:v>
                </c:pt>
              </c:numCache>
            </c:numRef>
          </c:val>
          <c:extLst>
            <c:ext xmlns:c16="http://schemas.microsoft.com/office/drawing/2014/chart" uri="{C3380CC4-5D6E-409C-BE32-E72D297353CC}">
              <c16:uniqueId val="{00000000-277B-4F07-8D65-88E2ACA33C7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1878</c:v>
                </c:pt>
                <c:pt idx="1">
                  <c:v>1670</c:v>
                </c:pt>
                <c:pt idx="2">
                  <c:v>1603</c:v>
                </c:pt>
              </c:numCache>
            </c:numRef>
          </c:val>
          <c:extLst>
            <c:ext xmlns:c16="http://schemas.microsoft.com/office/drawing/2014/chart" uri="{C3380CC4-5D6E-409C-BE32-E72D297353CC}">
              <c16:uniqueId val="{00000001-277B-4F07-8D65-88E2ACA33C7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4391</c:v>
                </c:pt>
                <c:pt idx="1">
                  <c:v>4273</c:v>
                </c:pt>
                <c:pt idx="2">
                  <c:v>3497</c:v>
                </c:pt>
              </c:numCache>
            </c:numRef>
          </c:val>
          <c:extLst>
            <c:ext xmlns:c16="http://schemas.microsoft.com/office/drawing/2014/chart" uri="{C3380CC4-5D6E-409C-BE32-E72D297353CC}">
              <c16:uniqueId val="{00000002-277B-4F07-8D65-88E2ACA33C7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徳島県鳴門市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54,033
53,409
135.66
36,487,418
35,111,694
1,047,014
13,780,714
31,677,980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95.2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法人住民税の増により、前年度と比べ市税は増加したが、社会保障関係費など義務的経費も増加しており、財政力指数は前年度と同値となった。引き続き、投資的経費等について、中長期的な視点から収支見通しについて精査し、限られた財源をより有効に活用する必要があ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55336</xdr:rowOff>
    </xdr:from>
    <xdr:to>
      <xdr:col>23</xdr:col>
      <xdr:colOff>133350</xdr:colOff>
      <xdr:row>44</xdr:row>
      <xdr:rowOff>165100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398986"/>
          <a:ext cx="0" cy="13099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141713</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142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55336</xdr:rowOff>
    </xdr:from>
    <xdr:to>
      <xdr:col>24</xdr:col>
      <xdr:colOff>12700</xdr:colOff>
      <xdr:row>37</xdr:row>
      <xdr:rowOff>55336</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398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37</xdr:row>
      <xdr:rowOff>89807</xdr:rowOff>
    </xdr:from>
    <xdr:to>
      <xdr:col>23</xdr:col>
      <xdr:colOff>133350</xdr:colOff>
      <xdr:row>37</xdr:row>
      <xdr:rowOff>89807</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64334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82749</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6940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110672</xdr:rowOff>
    </xdr:from>
    <xdr:to>
      <xdr:col>23</xdr:col>
      <xdr:colOff>184150</xdr:colOff>
      <xdr:row>41</xdr:row>
      <xdr:rowOff>40822</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37</xdr:row>
      <xdr:rowOff>55336</xdr:rowOff>
    </xdr:from>
    <xdr:to>
      <xdr:col>19</xdr:col>
      <xdr:colOff>133350</xdr:colOff>
      <xdr:row>37</xdr:row>
      <xdr:rowOff>89807</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6398986"/>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76200</xdr:rowOff>
    </xdr:from>
    <xdr:to>
      <xdr:col>19</xdr:col>
      <xdr:colOff>184150</xdr:colOff>
      <xdr:row>41</xdr:row>
      <xdr:rowOff>6350</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162577</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36</xdr:row>
      <xdr:rowOff>157843</xdr:rowOff>
    </xdr:from>
    <xdr:to>
      <xdr:col>15</xdr:col>
      <xdr:colOff>82550</xdr:colOff>
      <xdr:row>37</xdr:row>
      <xdr:rowOff>55336</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6330043"/>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110672</xdr:rowOff>
    </xdr:from>
    <xdr:to>
      <xdr:col>15</xdr:col>
      <xdr:colOff>133350</xdr:colOff>
      <xdr:row>41</xdr:row>
      <xdr:rowOff>40822</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25599</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05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36</xdr:row>
      <xdr:rowOff>123372</xdr:rowOff>
    </xdr:from>
    <xdr:to>
      <xdr:col>11</xdr:col>
      <xdr:colOff>31750</xdr:colOff>
      <xdr:row>36</xdr:row>
      <xdr:rowOff>157843</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629557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38</xdr:row>
      <xdr:rowOff>143328</xdr:rowOff>
    </xdr:from>
    <xdr:to>
      <xdr:col>11</xdr:col>
      <xdr:colOff>82550</xdr:colOff>
      <xdr:row>39</xdr:row>
      <xdr:rowOff>73478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6658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58255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74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6350</xdr:rowOff>
    </xdr:from>
    <xdr:to>
      <xdr:col>7</xdr:col>
      <xdr:colOff>31750</xdr:colOff>
      <xdr:row>39</xdr:row>
      <xdr:rowOff>107950</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92727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37</xdr:row>
      <xdr:rowOff>39007</xdr:rowOff>
    </xdr:from>
    <xdr:to>
      <xdr:col>23</xdr:col>
      <xdr:colOff>184150</xdr:colOff>
      <xdr:row>37</xdr:row>
      <xdr:rowOff>140607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638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36</xdr:row>
      <xdr:rowOff>131734</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6303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37</xdr:row>
      <xdr:rowOff>39007</xdr:rowOff>
    </xdr:from>
    <xdr:to>
      <xdr:col>19</xdr:col>
      <xdr:colOff>184150</xdr:colOff>
      <xdr:row>37</xdr:row>
      <xdr:rowOff>140607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638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35</xdr:row>
      <xdr:rowOff>150784</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6151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37</xdr:row>
      <xdr:rowOff>4536</xdr:rowOff>
    </xdr:from>
    <xdr:to>
      <xdr:col>15</xdr:col>
      <xdr:colOff>133350</xdr:colOff>
      <xdr:row>37</xdr:row>
      <xdr:rowOff>106136</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634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35</xdr:row>
      <xdr:rowOff>116313</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6117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36</xdr:row>
      <xdr:rowOff>107043</xdr:rowOff>
    </xdr:from>
    <xdr:to>
      <xdr:col>11</xdr:col>
      <xdr:colOff>82550</xdr:colOff>
      <xdr:row>37</xdr:row>
      <xdr:rowOff>37193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627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47370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604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36</xdr:row>
      <xdr:rowOff>72572</xdr:rowOff>
    </xdr:from>
    <xdr:to>
      <xdr:col>7</xdr:col>
      <xdr:colOff>31750</xdr:colOff>
      <xdr:row>37</xdr:row>
      <xdr:rowOff>2722</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624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35</xdr:row>
      <xdr:rowOff>12899</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601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歳出面では、義務的経費、特に扶助費（約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560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百万円増）が増加したものの、歳入面で、地方税（約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1,117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百万円増）等が増加したことにより、経常収支比率は前年度比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％改善した。今後も大型事業が続いていくため、事業の選択と縮減を進め、引き続き厳しい財政運営に取り組む必要がある。</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122174</xdr:rowOff>
    </xdr:from>
    <xdr:to>
      <xdr:col>23</xdr:col>
      <xdr:colOff>133350</xdr:colOff>
      <xdr:row>65</xdr:row>
      <xdr:rowOff>80264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066274"/>
          <a:ext cx="0" cy="11582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52341</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196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80264</xdr:rowOff>
    </xdr:from>
    <xdr:to>
      <xdr:col>24</xdr:col>
      <xdr:colOff>12700</xdr:colOff>
      <xdr:row>65</xdr:row>
      <xdr:rowOff>80264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224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37101</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809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122174</xdr:rowOff>
    </xdr:from>
    <xdr:to>
      <xdr:col>24</xdr:col>
      <xdr:colOff>12700</xdr:colOff>
      <xdr:row>58</xdr:row>
      <xdr:rowOff>122174</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066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20320</xdr:rowOff>
    </xdr:from>
    <xdr:to>
      <xdr:col>23</xdr:col>
      <xdr:colOff>133350</xdr:colOff>
      <xdr:row>63</xdr:row>
      <xdr:rowOff>128778</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0650220"/>
          <a:ext cx="838200" cy="279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151655</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610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8128</xdr:rowOff>
    </xdr:from>
    <xdr:to>
      <xdr:col>23</xdr:col>
      <xdr:colOff>184150</xdr:colOff>
      <xdr:row>62</xdr:row>
      <xdr:rowOff>109728</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63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112014</xdr:rowOff>
    </xdr:from>
    <xdr:to>
      <xdr:col>19</xdr:col>
      <xdr:colOff>133350</xdr:colOff>
      <xdr:row>63</xdr:row>
      <xdr:rowOff>128778</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741914"/>
          <a:ext cx="889000" cy="18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131318</xdr:rowOff>
    </xdr:from>
    <xdr:to>
      <xdr:col>19</xdr:col>
      <xdr:colOff>184150</xdr:colOff>
      <xdr:row>62</xdr:row>
      <xdr:rowOff>61468</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58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71645</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358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112014</xdr:rowOff>
    </xdr:from>
    <xdr:to>
      <xdr:col>15</xdr:col>
      <xdr:colOff>82550</xdr:colOff>
      <xdr:row>63</xdr:row>
      <xdr:rowOff>104648</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741914"/>
          <a:ext cx="8890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148336</xdr:rowOff>
    </xdr:from>
    <xdr:to>
      <xdr:col>15</xdr:col>
      <xdr:colOff>133350</xdr:colOff>
      <xdr:row>61</xdr:row>
      <xdr:rowOff>78486</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43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88663</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20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75692</xdr:rowOff>
    </xdr:from>
    <xdr:to>
      <xdr:col>11</xdr:col>
      <xdr:colOff>31750</xdr:colOff>
      <xdr:row>63</xdr:row>
      <xdr:rowOff>104648</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087704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145796</xdr:rowOff>
    </xdr:from>
    <xdr:to>
      <xdr:col>11</xdr:col>
      <xdr:colOff>82550</xdr:colOff>
      <xdr:row>62</xdr:row>
      <xdr:rowOff>75946</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604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86123</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373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8128</xdr:rowOff>
    </xdr:from>
    <xdr:to>
      <xdr:col>7</xdr:col>
      <xdr:colOff>31750</xdr:colOff>
      <xdr:row>62</xdr:row>
      <xdr:rowOff>109728</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63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119905</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40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140970</xdr:rowOff>
    </xdr:from>
    <xdr:to>
      <xdr:col>23</xdr:col>
      <xdr:colOff>184150</xdr:colOff>
      <xdr:row>62</xdr:row>
      <xdr:rowOff>71120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157497</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44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77978</xdr:rowOff>
    </xdr:from>
    <xdr:to>
      <xdr:col>19</xdr:col>
      <xdr:colOff>184150</xdr:colOff>
      <xdr:row>64</xdr:row>
      <xdr:rowOff>8128</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87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164355</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965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61214</xdr:rowOff>
    </xdr:from>
    <xdr:to>
      <xdr:col>15</xdr:col>
      <xdr:colOff>133350</xdr:colOff>
      <xdr:row>62</xdr:row>
      <xdr:rowOff>162814</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69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147591</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77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53848</xdr:rowOff>
    </xdr:from>
    <xdr:to>
      <xdr:col>11</xdr:col>
      <xdr:colOff>82550</xdr:colOff>
      <xdr:row>63</xdr:row>
      <xdr:rowOff>155448</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85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140225</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941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24892</xdr:rowOff>
    </xdr:from>
    <xdr:to>
      <xdr:col>7</xdr:col>
      <xdr:colOff>31750</xdr:colOff>
      <xdr:row>63</xdr:row>
      <xdr:rowOff>126492</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82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111269</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912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[163,899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人件費については、職員数の適正化や時間外勤務時間等の削減を進めていることから、約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163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百万円の減少となり、物件費については、約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115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百万円増となったため、人件費と物件費の合計では前年度に比べ約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百万円減少している。しかし、人口の減により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人当たりの決算額は増となった。引き続き、職員数の適正管理、民間委託の推進、事務事業の見直し等を進め、さらなる人件費・物件費の抑制に努める。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87122</xdr:rowOff>
    </xdr:from>
    <xdr:to>
      <xdr:col>23</xdr:col>
      <xdr:colOff>133350</xdr:colOff>
      <xdr:row>89</xdr:row>
      <xdr:rowOff>135564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974572"/>
          <a:ext cx="0" cy="14200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107641</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3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135564</xdr:rowOff>
    </xdr:from>
    <xdr:to>
      <xdr:col>24</xdr:col>
      <xdr:colOff>12700</xdr:colOff>
      <xdr:row>89</xdr:row>
      <xdr:rowOff>135564</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394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2049</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71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87122</xdr:rowOff>
    </xdr:from>
    <xdr:to>
      <xdr:col>24</xdr:col>
      <xdr:colOff>12700</xdr:colOff>
      <xdr:row>81</xdr:row>
      <xdr:rowOff>87122</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974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48155</xdr:rowOff>
    </xdr:from>
    <xdr:to>
      <xdr:col>23</xdr:col>
      <xdr:colOff>133350</xdr:colOff>
      <xdr:row>83</xdr:row>
      <xdr:rowOff>84277</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278505"/>
          <a:ext cx="838200" cy="36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120139</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350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148062</xdr:rowOff>
    </xdr:from>
    <xdr:to>
      <xdr:col>23</xdr:col>
      <xdr:colOff>184150</xdr:colOff>
      <xdr:row>84</xdr:row>
      <xdr:rowOff>78212</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378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36556</xdr:rowOff>
    </xdr:from>
    <xdr:to>
      <xdr:col>19</xdr:col>
      <xdr:colOff>133350</xdr:colOff>
      <xdr:row>83</xdr:row>
      <xdr:rowOff>48155</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266906"/>
          <a:ext cx="889000" cy="11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133159</xdr:rowOff>
    </xdr:from>
    <xdr:to>
      <xdr:col>19</xdr:col>
      <xdr:colOff>184150</xdr:colOff>
      <xdr:row>84</xdr:row>
      <xdr:rowOff>63309</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363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48086</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449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117004</xdr:rowOff>
    </xdr:from>
    <xdr:to>
      <xdr:col>15</xdr:col>
      <xdr:colOff>82550</xdr:colOff>
      <xdr:row>83</xdr:row>
      <xdr:rowOff>36556</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175904"/>
          <a:ext cx="889000" cy="91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93988</xdr:rowOff>
    </xdr:from>
    <xdr:to>
      <xdr:col>15</xdr:col>
      <xdr:colOff>133350</xdr:colOff>
      <xdr:row>84</xdr:row>
      <xdr:rowOff>24138</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324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8915</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410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31440</xdr:rowOff>
    </xdr:from>
    <xdr:to>
      <xdr:col>11</xdr:col>
      <xdr:colOff>31750</xdr:colOff>
      <xdr:row>82</xdr:row>
      <xdr:rowOff>117004</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090340"/>
          <a:ext cx="889000" cy="85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140984</xdr:rowOff>
    </xdr:from>
    <xdr:to>
      <xdr:col>11</xdr:col>
      <xdr:colOff>82550</xdr:colOff>
      <xdr:row>83</xdr:row>
      <xdr:rowOff>71134</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199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55911</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286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35647</xdr:rowOff>
    </xdr:from>
    <xdr:to>
      <xdr:col>7</xdr:col>
      <xdr:colOff>31750</xdr:colOff>
      <xdr:row>82</xdr:row>
      <xdr:rowOff>137247</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09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122024</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180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33477</xdr:rowOff>
    </xdr:from>
    <xdr:to>
      <xdr:col>23</xdr:col>
      <xdr:colOff>184150</xdr:colOff>
      <xdr:row>83</xdr:row>
      <xdr:rowOff>135077</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263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50004</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108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168805</xdr:rowOff>
    </xdr:from>
    <xdr:to>
      <xdr:col>19</xdr:col>
      <xdr:colOff>184150</xdr:colOff>
      <xdr:row>83</xdr:row>
      <xdr:rowOff>98955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22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109132</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996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157206</xdr:rowOff>
    </xdr:from>
    <xdr:to>
      <xdr:col>15</xdr:col>
      <xdr:colOff>133350</xdr:colOff>
      <xdr:row>83</xdr:row>
      <xdr:rowOff>87356</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216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97533</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984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66204</xdr:rowOff>
    </xdr:from>
    <xdr:to>
      <xdr:col>11</xdr:col>
      <xdr:colOff>82550</xdr:colOff>
      <xdr:row>82</xdr:row>
      <xdr:rowOff>167804</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125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6531</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89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152090</xdr:rowOff>
    </xdr:from>
    <xdr:to>
      <xdr:col>7</xdr:col>
      <xdr:colOff>31750</xdr:colOff>
      <xdr:row>82</xdr:row>
      <xdr:rowOff>82240</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03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92417</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808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類似団体内平均より低い値となっている。これは、平成</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年から平成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年まで管理職の給料の減額を続けてきた影響と考えられる。平成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年度から増加傾向にあったが、令和３年度に前年度比</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ポイント減少となった後、ほぼ横ばいの状態が続いており、令和５年度は前年度比</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ポイントの減少となった。本市は、従来から人事院勧告等の趣旨を尊重し、給与改定を実施しており、引き続き国、他の自治体及び民間給与との均衡を踏まえ、給与の適正化に努める。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35379</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881100"/>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168729</xdr:rowOff>
    </xdr:from>
    <xdr:to>
      <xdr:col>81</xdr:col>
      <xdr:colOff>44450</xdr:colOff>
      <xdr:row>85</xdr:row>
      <xdr:rowOff>14514</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6179800" y="14570529"/>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73677</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64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134257</xdr:rowOff>
    </xdr:from>
    <xdr:to>
      <xdr:col>77</xdr:col>
      <xdr:colOff>44450</xdr:colOff>
      <xdr:row>85</xdr:row>
      <xdr:rowOff>14514</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5290800" y="14536057"/>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118836</xdr:rowOff>
    </xdr:from>
    <xdr:to>
      <xdr:col>77</xdr:col>
      <xdr:colOff>95250</xdr:colOff>
      <xdr:row>86</xdr:row>
      <xdr:rowOff>48986</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33763</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778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134257</xdr:rowOff>
    </xdr:from>
    <xdr:to>
      <xdr:col>72</xdr:col>
      <xdr:colOff>203200</xdr:colOff>
      <xdr:row>85</xdr:row>
      <xdr:rowOff>31750</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4401800" y="14536057"/>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101600</xdr:rowOff>
    </xdr:from>
    <xdr:to>
      <xdr:col>73</xdr:col>
      <xdr:colOff>44450</xdr:colOff>
      <xdr:row>86</xdr:row>
      <xdr:rowOff>31750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16527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134257</xdr:rowOff>
    </xdr:from>
    <xdr:to>
      <xdr:col>68</xdr:col>
      <xdr:colOff>152400</xdr:colOff>
      <xdr:row>85</xdr:row>
      <xdr:rowOff>31750</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a:off x="13512800" y="14536057"/>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170543</xdr:rowOff>
    </xdr:from>
    <xdr:to>
      <xdr:col>68</xdr:col>
      <xdr:colOff>203200</xdr:colOff>
      <xdr:row>86</xdr:row>
      <xdr:rowOff>100693</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85470</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83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136071</xdr:rowOff>
    </xdr:from>
    <xdr:to>
      <xdr:col>64</xdr:col>
      <xdr:colOff>152400</xdr:colOff>
      <xdr:row>86</xdr:row>
      <xdr:rowOff>66221</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50998</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117929</xdr:rowOff>
    </xdr:from>
    <xdr:to>
      <xdr:col>81</xdr:col>
      <xdr:colOff>95250</xdr:colOff>
      <xdr:row>85</xdr:row>
      <xdr:rowOff>48079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134456</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135164</xdr:rowOff>
    </xdr:from>
    <xdr:to>
      <xdr:col>77</xdr:col>
      <xdr:colOff>95250</xdr:colOff>
      <xdr:row>85</xdr:row>
      <xdr:rowOff>65314</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53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75491</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4305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83457</xdr:rowOff>
    </xdr:from>
    <xdr:to>
      <xdr:col>73</xdr:col>
      <xdr:colOff>44450</xdr:colOff>
      <xdr:row>85</xdr:row>
      <xdr:rowOff>13607</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23784</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425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152400</xdr:rowOff>
    </xdr:from>
    <xdr:to>
      <xdr:col>68</xdr:col>
      <xdr:colOff>203200</xdr:colOff>
      <xdr:row>85</xdr:row>
      <xdr:rowOff>82550</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92727</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83457</xdr:rowOff>
    </xdr:from>
    <xdr:to>
      <xdr:col>64</xdr:col>
      <xdr:colOff>152400</xdr:colOff>
      <xdr:row>85</xdr:row>
      <xdr:rowOff>13607</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23784</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425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年度に第１次定員管理適正化計画を策定して以降、第２次定員管理適正化計画、集中改革プラン、スーパー改革プランなどの取り組みにより職員数の抑制に努めてきた。令和５年度においても、計画に基づいた取り組み等により、前年度から指数は減少となった。今後、定年引上げ等の状況を見据えながら、引き続き年齢層の平準化を踏まえた定員の適正化に努める。</a:t>
          </a: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21046</xdr:rowOff>
    </xdr:from>
    <xdr:to>
      <xdr:col>81</xdr:col>
      <xdr:colOff>44450</xdr:colOff>
      <xdr:row>67</xdr:row>
      <xdr:rowOff>38644</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10136596"/>
          <a:ext cx="0" cy="13891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10721</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497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38644</xdr:rowOff>
    </xdr:from>
    <xdr:to>
      <xdr:col>81</xdr:col>
      <xdr:colOff>133350</xdr:colOff>
      <xdr:row>67</xdr:row>
      <xdr:rowOff>38644</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525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107423</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880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21046</xdr:rowOff>
    </xdr:from>
    <xdr:to>
      <xdr:col>81</xdr:col>
      <xdr:colOff>133350</xdr:colOff>
      <xdr:row>59</xdr:row>
      <xdr:rowOff>21046</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013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169938</xdr:rowOff>
    </xdr:from>
    <xdr:to>
      <xdr:col>81</xdr:col>
      <xdr:colOff>44450</xdr:colOff>
      <xdr:row>62</xdr:row>
      <xdr:rowOff>5383</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6179800" y="10628388"/>
          <a:ext cx="8382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105790</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3927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89263</xdr:rowOff>
    </xdr:from>
    <xdr:to>
      <xdr:col>81</xdr:col>
      <xdr:colOff>95250</xdr:colOff>
      <xdr:row>62</xdr:row>
      <xdr:rowOff>19413</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547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169938</xdr:rowOff>
    </xdr:from>
    <xdr:to>
      <xdr:col>77</xdr:col>
      <xdr:colOff>44450</xdr:colOff>
      <xdr:row>62</xdr:row>
      <xdr:rowOff>5383</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5290800" y="10628388"/>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75474</xdr:rowOff>
    </xdr:from>
    <xdr:to>
      <xdr:col>77</xdr:col>
      <xdr:colOff>95250</xdr:colOff>
      <xdr:row>62</xdr:row>
      <xdr:rowOff>5624</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53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15801</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302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156149</xdr:rowOff>
    </xdr:from>
    <xdr:to>
      <xdr:col>72</xdr:col>
      <xdr:colOff>203200</xdr:colOff>
      <xdr:row>61</xdr:row>
      <xdr:rowOff>169938</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4401800" y="10614599"/>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65133</xdr:rowOff>
    </xdr:from>
    <xdr:to>
      <xdr:col>73</xdr:col>
      <xdr:colOff>44450</xdr:colOff>
      <xdr:row>61</xdr:row>
      <xdr:rowOff>166733</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52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5460</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292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130870</xdr:rowOff>
    </xdr:from>
    <xdr:to>
      <xdr:col>68</xdr:col>
      <xdr:colOff>152400</xdr:colOff>
      <xdr:row>61</xdr:row>
      <xdr:rowOff>156149</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a:off x="13512800" y="10589320"/>
          <a:ext cx="889000" cy="25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21469</xdr:rowOff>
    </xdr:from>
    <xdr:to>
      <xdr:col>68</xdr:col>
      <xdr:colOff>203200</xdr:colOff>
      <xdr:row>61</xdr:row>
      <xdr:rowOff>123069</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133246</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248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26065</xdr:rowOff>
    </xdr:from>
    <xdr:to>
      <xdr:col>64</xdr:col>
      <xdr:colOff>152400</xdr:colOff>
      <xdr:row>61</xdr:row>
      <xdr:rowOff>127665</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48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137842</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25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119138</xdr:rowOff>
    </xdr:from>
    <xdr:to>
      <xdr:col>81</xdr:col>
      <xdr:colOff>95250</xdr:colOff>
      <xdr:row>62</xdr:row>
      <xdr:rowOff>49288</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57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91215</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549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126033</xdr:rowOff>
    </xdr:from>
    <xdr:to>
      <xdr:col>77</xdr:col>
      <xdr:colOff>95250</xdr:colOff>
      <xdr:row>62</xdr:row>
      <xdr:rowOff>56183</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584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40960</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0670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119138</xdr:rowOff>
    </xdr:from>
    <xdr:to>
      <xdr:col>73</xdr:col>
      <xdr:colOff>44450</xdr:colOff>
      <xdr:row>62</xdr:row>
      <xdr:rowOff>49288</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57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34065</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0663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105349</xdr:rowOff>
    </xdr:from>
    <xdr:to>
      <xdr:col>68</xdr:col>
      <xdr:colOff>203200</xdr:colOff>
      <xdr:row>62</xdr:row>
      <xdr:rowOff>35499</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563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20276</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0650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80070</xdr:rowOff>
    </xdr:from>
    <xdr:to>
      <xdr:col>64</xdr:col>
      <xdr:colOff>152400</xdr:colOff>
      <xdr:row>62</xdr:row>
      <xdr:rowOff>10220</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53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166447</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06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公債費において大きなウエイトを占めていた起債の償還終了に伴う元利償還金の減少により、比率の減少傾向が続いているが、令和５年度の主な減少要因は、分子となる公債費の減少である。退職手当債やクリーンセンター建設時の起債の償還終了に伴う地方債元利償還金の減少が大きく影響している。しかし、類似団体内平均値や県内平均値と比較しても、依然として高い状態であることから、起債事業の取捨選択はもとより、利率の高い事業債については、繰上償還や借換等を検討し、可能な限り最小限の負担となるよう努める。</a:t>
          </a: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2" name="公債費負担の状況グラフ枠">
          <a:extLst>
            <a:ext uri="{FF2B5EF4-FFF2-40B4-BE49-F238E27FC236}">
              <a16:creationId xmlns:a16="http://schemas.microsoft.com/office/drawing/2014/main" id="{00000000-0008-0000-0300-00007E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111881</xdr:rowOff>
    </xdr:from>
    <xdr:to>
      <xdr:col>81</xdr:col>
      <xdr:colOff>44450</xdr:colOff>
      <xdr:row>44</xdr:row>
      <xdr:rowOff>119138</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7018000" y="6284081"/>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91215</xdr:rowOff>
    </xdr:from>
    <xdr:ext cx="762000" cy="259045"/>
    <xdr:sp macro="" textlink="">
      <xdr:nvSpPr>
        <xdr:cNvPr id="384" name="公債費負担の状況最小値テキスト">
          <a:extLst>
            <a:ext uri="{FF2B5EF4-FFF2-40B4-BE49-F238E27FC236}">
              <a16:creationId xmlns:a16="http://schemas.microsoft.com/office/drawing/2014/main" id="{00000000-0008-0000-0300-000080010000}"/>
            </a:ext>
          </a:extLst>
        </xdr:cNvPr>
        <xdr:cNvSpPr txBox="1"/>
      </xdr:nvSpPr>
      <xdr:spPr>
        <a:xfrm>
          <a:off x="17106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119138</xdr:rowOff>
    </xdr:from>
    <xdr:to>
      <xdr:col>81</xdr:col>
      <xdr:colOff>133350</xdr:colOff>
      <xdr:row>44</xdr:row>
      <xdr:rowOff>119138</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26808</xdr:rowOff>
    </xdr:from>
    <xdr:ext cx="762000" cy="259045"/>
    <xdr:sp macro="" textlink="">
      <xdr:nvSpPr>
        <xdr:cNvPr id="386" name="公債費負担の状況最大値テキスト">
          <a:extLst>
            <a:ext uri="{FF2B5EF4-FFF2-40B4-BE49-F238E27FC236}">
              <a16:creationId xmlns:a16="http://schemas.microsoft.com/office/drawing/2014/main" id="{00000000-0008-0000-0300-000082010000}"/>
            </a:ext>
          </a:extLst>
        </xdr:cNvPr>
        <xdr:cNvSpPr txBox="1"/>
      </xdr:nvSpPr>
      <xdr:spPr>
        <a:xfrm>
          <a:off x="17106900" y="6027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111881</xdr:rowOff>
    </xdr:from>
    <xdr:to>
      <xdr:col>81</xdr:col>
      <xdr:colOff>133350</xdr:colOff>
      <xdr:row>36</xdr:row>
      <xdr:rowOff>111881</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6929100" y="6284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118231</xdr:rowOff>
    </xdr:from>
    <xdr:to>
      <xdr:col>81</xdr:col>
      <xdr:colOff>44450</xdr:colOff>
      <xdr:row>43</xdr:row>
      <xdr:rowOff>164193</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6179800" y="7490581"/>
          <a:ext cx="8382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13201</xdr:rowOff>
    </xdr:from>
    <xdr:ext cx="762000" cy="259045"/>
    <xdr:sp macro="" textlink="">
      <xdr:nvSpPr>
        <xdr:cNvPr id="389" name="公債費負担の状況平均値テキスト">
          <a:extLst>
            <a:ext uri="{FF2B5EF4-FFF2-40B4-BE49-F238E27FC236}">
              <a16:creationId xmlns:a16="http://schemas.microsoft.com/office/drawing/2014/main" id="{00000000-0008-0000-0300-000085010000}"/>
            </a:ext>
          </a:extLst>
        </xdr:cNvPr>
        <xdr:cNvSpPr txBox="1"/>
      </xdr:nvSpPr>
      <xdr:spPr>
        <a:xfrm>
          <a:off x="17106900" y="68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168124</xdr:rowOff>
    </xdr:from>
    <xdr:to>
      <xdr:col>81</xdr:col>
      <xdr:colOff>95250</xdr:colOff>
      <xdr:row>41</xdr:row>
      <xdr:rowOff>98274</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967200" y="70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164193</xdr:rowOff>
    </xdr:from>
    <xdr:to>
      <xdr:col>77</xdr:col>
      <xdr:colOff>44450</xdr:colOff>
      <xdr:row>44</xdr:row>
      <xdr:rowOff>15724</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5290800" y="7536543"/>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133652</xdr:rowOff>
    </xdr:from>
    <xdr:to>
      <xdr:col>77</xdr:col>
      <xdr:colOff>95250</xdr:colOff>
      <xdr:row>41</xdr:row>
      <xdr:rowOff>63802</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6129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73979</xdr:rowOff>
    </xdr:from>
    <xdr:ext cx="7366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798800" y="6760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15724</xdr:rowOff>
    </xdr:from>
    <xdr:to>
      <xdr:col>72</xdr:col>
      <xdr:colOff>203200</xdr:colOff>
      <xdr:row>44</xdr:row>
      <xdr:rowOff>96157</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4401800" y="7559524"/>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133652</xdr:rowOff>
    </xdr:from>
    <xdr:to>
      <xdr:col>73</xdr:col>
      <xdr:colOff>44450</xdr:colOff>
      <xdr:row>41</xdr:row>
      <xdr:rowOff>63802</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5240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73979</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909800" y="676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96157</xdr:rowOff>
    </xdr:from>
    <xdr:to>
      <xdr:col>68</xdr:col>
      <xdr:colOff>152400</xdr:colOff>
      <xdr:row>45</xdr:row>
      <xdr:rowOff>16631</xdr:rowOff>
    </xdr:to>
    <xdr:cxnSp macro="">
      <xdr:nvCxnSpPr>
        <xdr:cNvPr id="397" name="直線コネクタ 396">
          <a:extLst>
            <a:ext uri="{FF2B5EF4-FFF2-40B4-BE49-F238E27FC236}">
              <a16:creationId xmlns:a16="http://schemas.microsoft.com/office/drawing/2014/main" id="{00000000-0008-0000-0300-00008D010000}"/>
            </a:ext>
          </a:extLst>
        </xdr:cNvPr>
        <xdr:cNvCxnSpPr/>
      </xdr:nvCxnSpPr>
      <xdr:spPr>
        <a:xfrm flipV="1">
          <a:off x="13512800" y="7639957"/>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76200</xdr:rowOff>
    </xdr:from>
    <xdr:to>
      <xdr:col>68</xdr:col>
      <xdr:colOff>203200</xdr:colOff>
      <xdr:row>41</xdr:row>
      <xdr:rowOff>6350</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4351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16527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020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99181</xdr:rowOff>
    </xdr:from>
    <xdr:to>
      <xdr:col>64</xdr:col>
      <xdr:colOff>152400</xdr:colOff>
      <xdr:row>41</xdr:row>
      <xdr:rowOff>29331</xdr:rowOff>
    </xdr:to>
    <xdr:sp macro="" textlink="">
      <xdr:nvSpPr>
        <xdr:cNvPr id="400" name="フローチャート: 判断 399">
          <a:extLst>
            <a:ext uri="{FF2B5EF4-FFF2-40B4-BE49-F238E27FC236}">
              <a16:creationId xmlns:a16="http://schemas.microsoft.com/office/drawing/2014/main" id="{00000000-0008-0000-0300-000090010000}"/>
            </a:ext>
          </a:extLst>
        </xdr:cNvPr>
        <xdr:cNvSpPr/>
      </xdr:nvSpPr>
      <xdr:spPr>
        <a:xfrm>
          <a:off x="13462000" y="695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39508</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131800" y="6726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67431</xdr:rowOff>
    </xdr:from>
    <xdr:to>
      <xdr:col>81</xdr:col>
      <xdr:colOff>95250</xdr:colOff>
      <xdr:row>43</xdr:row>
      <xdr:rowOff>169031</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9672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39508</xdr:rowOff>
    </xdr:from>
    <xdr:ext cx="762000" cy="259045"/>
    <xdr:sp macro="" textlink="">
      <xdr:nvSpPr>
        <xdr:cNvPr id="408" name="公債費負担の状況該当値テキスト">
          <a:extLst>
            <a:ext uri="{FF2B5EF4-FFF2-40B4-BE49-F238E27FC236}">
              <a16:creationId xmlns:a16="http://schemas.microsoft.com/office/drawing/2014/main" id="{00000000-0008-0000-0300-000098010000}"/>
            </a:ext>
          </a:extLst>
        </xdr:cNvPr>
        <xdr:cNvSpPr txBox="1"/>
      </xdr:nvSpPr>
      <xdr:spPr>
        <a:xfrm>
          <a:off x="17106900" y="7411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113393</xdr:rowOff>
    </xdr:from>
    <xdr:to>
      <xdr:col>77</xdr:col>
      <xdr:colOff>95250</xdr:colOff>
      <xdr:row>44</xdr:row>
      <xdr:rowOff>43543</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6129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28320</xdr:rowOff>
    </xdr:from>
    <xdr:ext cx="7366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798800" y="7572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136374</xdr:rowOff>
    </xdr:from>
    <xdr:to>
      <xdr:col>73</xdr:col>
      <xdr:colOff>44450</xdr:colOff>
      <xdr:row>44</xdr:row>
      <xdr:rowOff>66524</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5240000" y="75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51301</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909800" y="759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45357</xdr:rowOff>
    </xdr:from>
    <xdr:to>
      <xdr:col>68</xdr:col>
      <xdr:colOff>203200</xdr:colOff>
      <xdr:row>44</xdr:row>
      <xdr:rowOff>146957</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4351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131734</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4020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137281</xdr:rowOff>
    </xdr:from>
    <xdr:to>
      <xdr:col>64</xdr:col>
      <xdr:colOff>152400</xdr:colOff>
      <xdr:row>45</xdr:row>
      <xdr:rowOff>67431</xdr:rowOff>
    </xdr:to>
    <xdr:sp macro="" textlink="">
      <xdr:nvSpPr>
        <xdr:cNvPr id="415" name="楕円 414">
          <a:extLst>
            <a:ext uri="{FF2B5EF4-FFF2-40B4-BE49-F238E27FC236}">
              <a16:creationId xmlns:a16="http://schemas.microsoft.com/office/drawing/2014/main" id="{00000000-0008-0000-0300-00009F010000}"/>
            </a:ext>
          </a:extLst>
        </xdr:cNvPr>
        <xdr:cNvSpPr/>
      </xdr:nvSpPr>
      <xdr:spPr>
        <a:xfrm>
          <a:off x="13462000" y="7681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52208</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131800" y="7767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新庁舎整備事業等の大型事業に備え、ボートレース競走事業会計から繰り入れた事業収益金を財政調整基金や減債基金等に積立を行っている。令和５年度は、これらの基金を含めた地方債の償還額等に充当可能な基金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11,338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百万円（</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1,053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百万円増）となったものの、新庁舎整備事業等にかかる地方債借入により地方債現在高が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31,678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百万円（</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3,589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百万円増）となったことから、将来負担比率は増加となった。将来負担の軽減のため、行財政改革の取り組みをより一層推進するとともに、新たな歳入確保策や、歳出抑制策等を実施していく必要がある。</a:t>
          </a:r>
        </a:p>
      </xdr:txBody>
    </xdr:sp>
    <xdr:clientData/>
  </xdr:twoCellAnchor>
  <xdr:oneCellAnchor>
    <xdr:from>
      <xdr:col>61</xdr:col>
      <xdr:colOff>6350</xdr:colOff>
      <xdr:row>10</xdr:row>
      <xdr:rowOff>63500</xdr:rowOff>
    </xdr:from>
    <xdr:ext cx="298543" cy="225703"/>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6" name="将来負担の状況グラフ枠">
          <a:extLst>
            <a:ext uri="{FF2B5EF4-FFF2-40B4-BE49-F238E27FC236}">
              <a16:creationId xmlns:a16="http://schemas.microsoft.com/office/drawing/2014/main" id="{00000000-0008-0000-0300-0000BE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37374</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7018000" y="2313214"/>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9451</xdr:rowOff>
    </xdr:from>
    <xdr:ext cx="762000" cy="259045"/>
    <xdr:sp macro="" textlink="">
      <xdr:nvSpPr>
        <xdr:cNvPr id="448" name="将来負担の状況最小値テキスト">
          <a:extLst>
            <a:ext uri="{FF2B5EF4-FFF2-40B4-BE49-F238E27FC236}">
              <a16:creationId xmlns:a16="http://schemas.microsoft.com/office/drawing/2014/main" id="{00000000-0008-0000-0300-0000C0010000}"/>
            </a:ext>
          </a:extLst>
        </xdr:cNvPr>
        <xdr:cNvSpPr txBox="1"/>
      </xdr:nvSpPr>
      <xdr:spPr>
        <a:xfrm>
          <a:off x="17106900" y="378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37374</xdr:rowOff>
    </xdr:from>
    <xdr:to>
      <xdr:col>81</xdr:col>
      <xdr:colOff>133350</xdr:colOff>
      <xdr:row>22</xdr:row>
      <xdr:rowOff>37374</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6929100" y="380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50" name="将来負担の状況最大値テキスト">
          <a:extLst>
            <a:ext uri="{FF2B5EF4-FFF2-40B4-BE49-F238E27FC236}">
              <a16:creationId xmlns:a16="http://schemas.microsoft.com/office/drawing/2014/main" id="{00000000-0008-0000-0300-0000C2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86360</xdr:rowOff>
    </xdr:from>
    <xdr:to>
      <xdr:col>81</xdr:col>
      <xdr:colOff>44450</xdr:colOff>
      <xdr:row>19</xdr:row>
      <xdr:rowOff>149558</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a:off x="16179800" y="3343910"/>
          <a:ext cx="838200" cy="63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113591</xdr:rowOff>
    </xdr:from>
    <xdr:ext cx="762000" cy="259045"/>
    <xdr:sp macro="" textlink="">
      <xdr:nvSpPr>
        <xdr:cNvPr id="453" name="将来負担の状況平均値テキスト">
          <a:extLst>
            <a:ext uri="{FF2B5EF4-FFF2-40B4-BE49-F238E27FC236}">
              <a16:creationId xmlns:a16="http://schemas.microsoft.com/office/drawing/2014/main" id="{00000000-0008-0000-0300-0000C5010000}"/>
            </a:ext>
          </a:extLst>
        </xdr:cNvPr>
        <xdr:cNvSpPr txBox="1"/>
      </xdr:nvSpPr>
      <xdr:spPr>
        <a:xfrm>
          <a:off x="17106900" y="2170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38160</xdr:rowOff>
    </xdr:from>
    <xdr:to>
      <xdr:col>81</xdr:col>
      <xdr:colOff>95250</xdr:colOff>
      <xdr:row>13</xdr:row>
      <xdr:rowOff>139760</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6967200" y="226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62230</xdr:rowOff>
    </xdr:from>
    <xdr:to>
      <xdr:col>77</xdr:col>
      <xdr:colOff>44450</xdr:colOff>
      <xdr:row>19</xdr:row>
      <xdr:rowOff>86360</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a:off x="15290800" y="331978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79526</xdr:rowOff>
    </xdr:from>
    <xdr:to>
      <xdr:col>77</xdr:col>
      <xdr:colOff>95250</xdr:colOff>
      <xdr:row>14</xdr:row>
      <xdr:rowOff>9676</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6129000" y="230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19853</xdr:rowOff>
    </xdr:from>
    <xdr:ext cx="7366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798800" y="2077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62230</xdr:rowOff>
    </xdr:from>
    <xdr:to>
      <xdr:col>72</xdr:col>
      <xdr:colOff>203200</xdr:colOff>
      <xdr:row>22</xdr:row>
      <xdr:rowOff>8648</xdr:rowOff>
    </xdr:to>
    <xdr:cxnSp macro="">
      <xdr:nvCxnSpPr>
        <xdr:cNvPr id="458" name="直線コネクタ 457">
          <a:extLst>
            <a:ext uri="{FF2B5EF4-FFF2-40B4-BE49-F238E27FC236}">
              <a16:creationId xmlns:a16="http://schemas.microsoft.com/office/drawing/2014/main" id="{00000000-0008-0000-0300-0000CA010000}"/>
            </a:ext>
          </a:extLst>
        </xdr:cNvPr>
        <xdr:cNvCxnSpPr/>
      </xdr:nvCxnSpPr>
      <xdr:spPr>
        <a:xfrm flipV="1">
          <a:off x="14401800" y="3319780"/>
          <a:ext cx="889000" cy="460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80433</xdr:rowOff>
    </xdr:from>
    <xdr:to>
      <xdr:col>73</xdr:col>
      <xdr:colOff>44450</xdr:colOff>
      <xdr:row>15</xdr:row>
      <xdr:rowOff>10583</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5240000" y="248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20760</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909800" y="2249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22</xdr:row>
      <xdr:rowOff>8648</xdr:rowOff>
    </xdr:from>
    <xdr:to>
      <xdr:col>68</xdr:col>
      <xdr:colOff>152400</xdr:colOff>
      <xdr:row>22</xdr:row>
      <xdr:rowOff>13244</xdr:rowOff>
    </xdr:to>
    <xdr:cxnSp macro="">
      <xdr:nvCxnSpPr>
        <xdr:cNvPr id="461" name="直線コネクタ 460">
          <a:extLst>
            <a:ext uri="{FF2B5EF4-FFF2-40B4-BE49-F238E27FC236}">
              <a16:creationId xmlns:a16="http://schemas.microsoft.com/office/drawing/2014/main" id="{00000000-0008-0000-0300-0000CD010000}"/>
            </a:ext>
          </a:extLst>
        </xdr:cNvPr>
        <xdr:cNvCxnSpPr/>
      </xdr:nvCxnSpPr>
      <xdr:spPr>
        <a:xfrm flipV="1">
          <a:off x="13512800" y="3780548"/>
          <a:ext cx="8890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10100</xdr:rowOff>
    </xdr:from>
    <xdr:to>
      <xdr:col>68</xdr:col>
      <xdr:colOff>203200</xdr:colOff>
      <xdr:row>15</xdr:row>
      <xdr:rowOff>111700</xdr:rowOff>
    </xdr:to>
    <xdr:sp macro="" textlink="">
      <xdr:nvSpPr>
        <xdr:cNvPr id="462" name="フローチャート: 判断 461">
          <a:extLst>
            <a:ext uri="{FF2B5EF4-FFF2-40B4-BE49-F238E27FC236}">
              <a16:creationId xmlns:a16="http://schemas.microsoft.com/office/drawing/2014/main" id="{00000000-0008-0000-0300-0000CE010000}"/>
            </a:ext>
          </a:extLst>
        </xdr:cNvPr>
        <xdr:cNvSpPr/>
      </xdr:nvSpPr>
      <xdr:spPr>
        <a:xfrm>
          <a:off x="14351000" y="258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121877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020800" y="2350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122948</xdr:rowOff>
    </xdr:from>
    <xdr:to>
      <xdr:col>64</xdr:col>
      <xdr:colOff>152400</xdr:colOff>
      <xdr:row>15</xdr:row>
      <xdr:rowOff>53098</xdr:rowOff>
    </xdr:to>
    <xdr:sp macro="" textlink="">
      <xdr:nvSpPr>
        <xdr:cNvPr id="464" name="フローチャート: 判断 463">
          <a:extLst>
            <a:ext uri="{FF2B5EF4-FFF2-40B4-BE49-F238E27FC236}">
              <a16:creationId xmlns:a16="http://schemas.microsoft.com/office/drawing/2014/main" id="{00000000-0008-0000-0300-0000D0010000}"/>
            </a:ext>
          </a:extLst>
        </xdr:cNvPr>
        <xdr:cNvSpPr/>
      </xdr:nvSpPr>
      <xdr:spPr>
        <a:xfrm>
          <a:off x="13462000" y="252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63275</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131800" y="229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98758</xdr:rowOff>
    </xdr:from>
    <xdr:to>
      <xdr:col>81</xdr:col>
      <xdr:colOff>95250</xdr:colOff>
      <xdr:row>20</xdr:row>
      <xdr:rowOff>28908</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6967200" y="3356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70835</xdr:rowOff>
    </xdr:from>
    <xdr:ext cx="762000" cy="259045"/>
    <xdr:sp macro="" textlink="">
      <xdr:nvSpPr>
        <xdr:cNvPr id="472" name="将来負担の状況該当値テキスト">
          <a:extLst>
            <a:ext uri="{FF2B5EF4-FFF2-40B4-BE49-F238E27FC236}">
              <a16:creationId xmlns:a16="http://schemas.microsoft.com/office/drawing/2014/main" id="{00000000-0008-0000-0300-0000D8010000}"/>
            </a:ext>
          </a:extLst>
        </xdr:cNvPr>
        <xdr:cNvSpPr txBox="1"/>
      </xdr:nvSpPr>
      <xdr:spPr>
        <a:xfrm>
          <a:off x="17106900" y="3328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35560</xdr:rowOff>
    </xdr:from>
    <xdr:to>
      <xdr:col>77</xdr:col>
      <xdr:colOff>95250</xdr:colOff>
      <xdr:row>19</xdr:row>
      <xdr:rowOff>137160</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6129000" y="329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121937</xdr:rowOff>
    </xdr:from>
    <xdr:ext cx="7366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5798800" y="337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11430</xdr:rowOff>
    </xdr:from>
    <xdr:to>
      <xdr:col>73</xdr:col>
      <xdr:colOff>44450</xdr:colOff>
      <xdr:row>19</xdr:row>
      <xdr:rowOff>113030</xdr:rowOff>
    </xdr:to>
    <xdr:sp macro="" textlink="">
      <xdr:nvSpPr>
        <xdr:cNvPr id="475" name="楕円 474">
          <a:extLst>
            <a:ext uri="{FF2B5EF4-FFF2-40B4-BE49-F238E27FC236}">
              <a16:creationId xmlns:a16="http://schemas.microsoft.com/office/drawing/2014/main" id="{00000000-0008-0000-0300-0000DB010000}"/>
            </a:ext>
          </a:extLst>
        </xdr:cNvPr>
        <xdr:cNvSpPr/>
      </xdr:nvSpPr>
      <xdr:spPr>
        <a:xfrm>
          <a:off x="15240000" y="326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97807</xdr:rowOff>
    </xdr:from>
    <xdr:ext cx="762000" cy="259045"/>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4909800" y="335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129298</xdr:rowOff>
    </xdr:from>
    <xdr:to>
      <xdr:col>68</xdr:col>
      <xdr:colOff>203200</xdr:colOff>
      <xdr:row>22</xdr:row>
      <xdr:rowOff>59448</xdr:rowOff>
    </xdr:to>
    <xdr:sp macro="" textlink="">
      <xdr:nvSpPr>
        <xdr:cNvPr id="477" name="楕円 476">
          <a:extLst>
            <a:ext uri="{FF2B5EF4-FFF2-40B4-BE49-F238E27FC236}">
              <a16:creationId xmlns:a16="http://schemas.microsoft.com/office/drawing/2014/main" id="{00000000-0008-0000-0300-0000DD010000}"/>
            </a:ext>
          </a:extLst>
        </xdr:cNvPr>
        <xdr:cNvSpPr/>
      </xdr:nvSpPr>
      <xdr:spPr>
        <a:xfrm>
          <a:off x="14351000" y="3729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22</xdr:row>
      <xdr:rowOff>44225</xdr:rowOff>
    </xdr:from>
    <xdr:ext cx="762000" cy="259045"/>
    <xdr:sp macro="" textlink="">
      <xdr:nvSpPr>
        <xdr:cNvPr id="478" name="テキスト ボックス 477">
          <a:extLst>
            <a:ext uri="{FF2B5EF4-FFF2-40B4-BE49-F238E27FC236}">
              <a16:creationId xmlns:a16="http://schemas.microsoft.com/office/drawing/2014/main" id="{00000000-0008-0000-0300-0000DE010000}"/>
            </a:ext>
          </a:extLst>
        </xdr:cNvPr>
        <xdr:cNvSpPr txBox="1"/>
      </xdr:nvSpPr>
      <xdr:spPr>
        <a:xfrm>
          <a:off x="14020800" y="3816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133894</xdr:rowOff>
    </xdr:from>
    <xdr:to>
      <xdr:col>64</xdr:col>
      <xdr:colOff>152400</xdr:colOff>
      <xdr:row>22</xdr:row>
      <xdr:rowOff>64044</xdr:rowOff>
    </xdr:to>
    <xdr:sp macro="" textlink="">
      <xdr:nvSpPr>
        <xdr:cNvPr id="479" name="楕円 478">
          <a:extLst>
            <a:ext uri="{FF2B5EF4-FFF2-40B4-BE49-F238E27FC236}">
              <a16:creationId xmlns:a16="http://schemas.microsoft.com/office/drawing/2014/main" id="{00000000-0008-0000-0300-0000DF010000}"/>
            </a:ext>
          </a:extLst>
        </xdr:cNvPr>
        <xdr:cNvSpPr/>
      </xdr:nvSpPr>
      <xdr:spPr>
        <a:xfrm>
          <a:off x="13462000" y="373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48821</xdr:rowOff>
    </xdr:from>
    <xdr:ext cx="762000" cy="259045"/>
    <xdr:sp macro="" textlink="">
      <xdr:nvSpPr>
        <xdr:cNvPr id="480" name="テキスト ボックス 479">
          <a:extLst>
            <a:ext uri="{FF2B5EF4-FFF2-40B4-BE49-F238E27FC236}">
              <a16:creationId xmlns:a16="http://schemas.microsoft.com/office/drawing/2014/main" id="{00000000-0008-0000-0300-0000E0010000}"/>
            </a:ext>
          </a:extLst>
        </xdr:cNvPr>
        <xdr:cNvSpPr txBox="1"/>
      </xdr:nvSpPr>
      <xdr:spPr>
        <a:xfrm>
          <a:off x="13131800" y="382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徳島県鳴門市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54,033
53,409
135.66
36,487,418
35,111,694
1,047,014
13,780,714
31,677,980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95.2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類似団体よりも高い状態が続いている要因としては、ごみ収集業務の一部が直営であることなどが挙げられる。今後、直営によるサービス等について更なる見直しを行い、引き続き人件費の削減に取り組んでいく。前年度比減の主な要因としては、時間外勤務手当や退職手当等の減少が影響してい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85090</xdr:rowOff>
    </xdr:from>
    <xdr:to>
      <xdr:col>24</xdr:col>
      <xdr:colOff>25400</xdr:colOff>
      <xdr:row>40</xdr:row>
      <xdr:rowOff>81280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4294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53357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1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81280</xdr:rowOff>
    </xdr:from>
    <xdr:to>
      <xdr:col>24</xdr:col>
      <xdr:colOff>114300</xdr:colOff>
      <xdr:row>40</xdr:row>
      <xdr:rowOff>81280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3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85090</xdr:rowOff>
    </xdr:from>
    <xdr:to>
      <xdr:col>24</xdr:col>
      <xdr:colOff>114300</xdr:colOff>
      <xdr:row>33</xdr:row>
      <xdr:rowOff>85090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81280</xdr:rowOff>
    </xdr:from>
    <xdr:to>
      <xdr:col>24</xdr:col>
      <xdr:colOff>25400</xdr:colOff>
      <xdr:row>39</xdr:row>
      <xdr:rowOff>138430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59638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123207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23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106680</xdr:rowOff>
    </xdr:from>
    <xdr:to>
      <xdr:col>24</xdr:col>
      <xdr:colOff>76200</xdr:colOff>
      <xdr:row>37</xdr:row>
      <xdr:rowOff>36830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157480</xdr:rowOff>
    </xdr:from>
    <xdr:to>
      <xdr:col>19</xdr:col>
      <xdr:colOff>187325</xdr:colOff>
      <xdr:row>39</xdr:row>
      <xdr:rowOff>138430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67258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114300</xdr:rowOff>
    </xdr:from>
    <xdr:to>
      <xdr:col>20</xdr:col>
      <xdr:colOff>38100</xdr:colOff>
      <xdr:row>37</xdr:row>
      <xdr:rowOff>44450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54627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5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157480</xdr:rowOff>
    </xdr:from>
    <xdr:to>
      <xdr:col>15</xdr:col>
      <xdr:colOff>98425</xdr:colOff>
      <xdr:row>39</xdr:row>
      <xdr:rowOff>130810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67258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60960</xdr:rowOff>
    </xdr:from>
    <xdr:to>
      <xdr:col>15</xdr:col>
      <xdr:colOff>149225</xdr:colOff>
      <xdr:row>36</xdr:row>
      <xdr:rowOff>162560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1287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107950</xdr:rowOff>
    </xdr:from>
    <xdr:to>
      <xdr:col>11</xdr:col>
      <xdr:colOff>9525</xdr:colOff>
      <xdr:row>39</xdr:row>
      <xdr:rowOff>130810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7945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26670</xdr:rowOff>
    </xdr:from>
    <xdr:to>
      <xdr:col>11</xdr:col>
      <xdr:colOff>60325</xdr:colOff>
      <xdr:row>37</xdr:row>
      <xdr:rowOff>128270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138447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3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60960</xdr:rowOff>
    </xdr:from>
    <xdr:to>
      <xdr:col>6</xdr:col>
      <xdr:colOff>171450</xdr:colOff>
      <xdr:row>36</xdr:row>
      <xdr:rowOff>162560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1287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30480</xdr:rowOff>
    </xdr:from>
    <xdr:to>
      <xdr:col>24</xdr:col>
      <xdr:colOff>76200</xdr:colOff>
      <xdr:row>38</xdr:row>
      <xdr:rowOff>132080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2557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87630</xdr:rowOff>
    </xdr:from>
    <xdr:to>
      <xdr:col>20</xdr:col>
      <xdr:colOff>38100</xdr:colOff>
      <xdr:row>40</xdr:row>
      <xdr:rowOff>17780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7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2557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86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106680</xdr:rowOff>
    </xdr:from>
    <xdr:to>
      <xdr:col>15</xdr:col>
      <xdr:colOff>149225</xdr:colOff>
      <xdr:row>39</xdr:row>
      <xdr:rowOff>36830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62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21607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70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80010</xdr:rowOff>
    </xdr:from>
    <xdr:to>
      <xdr:col>11</xdr:col>
      <xdr:colOff>60325</xdr:colOff>
      <xdr:row>40</xdr:row>
      <xdr:rowOff>10160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76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166387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85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57150</xdr:rowOff>
    </xdr:from>
    <xdr:to>
      <xdr:col>6</xdr:col>
      <xdr:colOff>171450</xdr:colOff>
      <xdr:row>39</xdr:row>
      <xdr:rowOff>158750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143527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83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以降、組織・機構の見直しや民間委託等の推進、指定管理制度の導入により、民間や特定非営利活動法人の資源・人材を活用することで経費の削減に取り組んできた結果、類似団体平均よりも低い値となっている。令和５年度については、分子となる物件費が増加（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151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百万）したが、分母となる経常一般財源の増加（地方交付税、地方特例交付金等の増）もあり、前年度同値となった。</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152400</xdr:rowOff>
    </xdr:from>
    <xdr:to>
      <xdr:col>82</xdr:col>
      <xdr:colOff>107950</xdr:colOff>
      <xdr:row>21</xdr:row>
      <xdr:rowOff>146050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098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118127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146050</xdr:rowOff>
    </xdr:from>
    <xdr:to>
      <xdr:col>82</xdr:col>
      <xdr:colOff>196850</xdr:colOff>
      <xdr:row>21</xdr:row>
      <xdr:rowOff>146050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67327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5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152400</xdr:rowOff>
    </xdr:from>
    <xdr:to>
      <xdr:col>82</xdr:col>
      <xdr:colOff>196850</xdr:colOff>
      <xdr:row>12</xdr:row>
      <xdr:rowOff>152400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0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6350</xdr:rowOff>
    </xdr:from>
    <xdr:to>
      <xdr:col>82</xdr:col>
      <xdr:colOff>107950</xdr:colOff>
      <xdr:row>17</xdr:row>
      <xdr:rowOff>6350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92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124477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67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146050</xdr:rowOff>
    </xdr:from>
    <xdr:to>
      <xdr:col>78</xdr:col>
      <xdr:colOff>69850</xdr:colOff>
      <xdr:row>17</xdr:row>
      <xdr:rowOff>6350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717800"/>
          <a:ext cx="889000" cy="20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114300</xdr:rowOff>
    </xdr:from>
    <xdr:to>
      <xdr:col>78</xdr:col>
      <xdr:colOff>120650</xdr:colOff>
      <xdr:row>17</xdr:row>
      <xdr:rowOff>44450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54627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62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146050</xdr:rowOff>
    </xdr:from>
    <xdr:to>
      <xdr:col>73</xdr:col>
      <xdr:colOff>180975</xdr:colOff>
      <xdr:row>16</xdr:row>
      <xdr:rowOff>25400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7178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120650</xdr:rowOff>
    </xdr:from>
    <xdr:to>
      <xdr:col>74</xdr:col>
      <xdr:colOff>31750</xdr:colOff>
      <xdr:row>16</xdr:row>
      <xdr:rowOff>50800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69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35577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25400</xdr:rowOff>
    </xdr:from>
    <xdr:to>
      <xdr:col>69</xdr:col>
      <xdr:colOff>92075</xdr:colOff>
      <xdr:row>16</xdr:row>
      <xdr:rowOff>25400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768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12700</xdr:rowOff>
    </xdr:from>
    <xdr:to>
      <xdr:col>69</xdr:col>
      <xdr:colOff>142875</xdr:colOff>
      <xdr:row>16</xdr:row>
      <xdr:rowOff>114300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99077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165100</xdr:rowOff>
    </xdr:from>
    <xdr:to>
      <xdr:col>65</xdr:col>
      <xdr:colOff>53975</xdr:colOff>
      <xdr:row>17</xdr:row>
      <xdr:rowOff>95250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90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80027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99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127000</xdr:rowOff>
    </xdr:from>
    <xdr:to>
      <xdr:col>82</xdr:col>
      <xdr:colOff>158750</xdr:colOff>
      <xdr:row>17</xdr:row>
      <xdr:rowOff>57150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87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143527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71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127000</xdr:rowOff>
    </xdr:from>
    <xdr:to>
      <xdr:col>78</xdr:col>
      <xdr:colOff>120650</xdr:colOff>
      <xdr:row>17</xdr:row>
      <xdr:rowOff>57150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87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41927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956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95250</xdr:rowOff>
    </xdr:from>
    <xdr:to>
      <xdr:col>74</xdr:col>
      <xdr:colOff>31750</xdr:colOff>
      <xdr:row>16</xdr:row>
      <xdr:rowOff>25400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35577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146050</xdr:rowOff>
    </xdr:from>
    <xdr:to>
      <xdr:col>69</xdr:col>
      <xdr:colOff>142875</xdr:colOff>
      <xdr:row>16</xdr:row>
      <xdr:rowOff>76200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71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86377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4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146050</xdr:rowOff>
    </xdr:from>
    <xdr:to>
      <xdr:col>65</xdr:col>
      <xdr:colOff>53975</xdr:colOff>
      <xdr:row>16</xdr:row>
      <xdr:rowOff>76200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71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86377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4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分子となる扶助費は、住民税非課税世帯等への物価高騰対策一体支援事業（約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939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百万円）などにより、約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560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百万円の増となったため、前年度比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％の増加となった。前年の令和４年度こそ前年度と比べ扶助費が減少したものの、元来増加傾向であるため、今後の削減は厳しいものになると想定される。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97282</xdr:rowOff>
    </xdr:from>
    <xdr:to>
      <xdr:col>24</xdr:col>
      <xdr:colOff>25400</xdr:colOff>
      <xdr:row>61</xdr:row>
      <xdr:rowOff>124714</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184132"/>
          <a:ext cx="0"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96791</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555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124714</xdr:rowOff>
    </xdr:from>
    <xdr:to>
      <xdr:col>24</xdr:col>
      <xdr:colOff>114300</xdr:colOff>
      <xdr:row>61</xdr:row>
      <xdr:rowOff>124714</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583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12209</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927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97282</xdr:rowOff>
    </xdr:from>
    <xdr:to>
      <xdr:col>24</xdr:col>
      <xdr:colOff>114300</xdr:colOff>
      <xdr:row>53</xdr:row>
      <xdr:rowOff>97282</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184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140716</xdr:rowOff>
    </xdr:from>
    <xdr:to>
      <xdr:col>24</xdr:col>
      <xdr:colOff>25400</xdr:colOff>
      <xdr:row>57</xdr:row>
      <xdr:rowOff>24130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741916"/>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113301</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3716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96774</xdr:rowOff>
    </xdr:from>
    <xdr:to>
      <xdr:col>24</xdr:col>
      <xdr:colOff>76200</xdr:colOff>
      <xdr:row>56</xdr:row>
      <xdr:rowOff>26924</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52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85852</xdr:rowOff>
    </xdr:from>
    <xdr:to>
      <xdr:col>19</xdr:col>
      <xdr:colOff>187325</xdr:colOff>
      <xdr:row>56</xdr:row>
      <xdr:rowOff>140716</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968705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69342</xdr:rowOff>
    </xdr:from>
    <xdr:to>
      <xdr:col>20</xdr:col>
      <xdr:colOff>38100</xdr:colOff>
      <xdr:row>55</xdr:row>
      <xdr:rowOff>170942</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499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9669</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267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85852</xdr:rowOff>
    </xdr:from>
    <xdr:to>
      <xdr:col>15</xdr:col>
      <xdr:colOff>98425</xdr:colOff>
      <xdr:row>56</xdr:row>
      <xdr:rowOff>85852</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2209800" y="96870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51054</xdr:rowOff>
    </xdr:from>
    <xdr:to>
      <xdr:col>15</xdr:col>
      <xdr:colOff>149225</xdr:colOff>
      <xdr:row>55</xdr:row>
      <xdr:rowOff>152654</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480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162831</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249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85852</xdr:rowOff>
    </xdr:from>
    <xdr:to>
      <xdr:col>11</xdr:col>
      <xdr:colOff>9525</xdr:colOff>
      <xdr:row>56</xdr:row>
      <xdr:rowOff>140716</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1320800" y="968705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151638</xdr:rowOff>
    </xdr:from>
    <xdr:to>
      <xdr:col>11</xdr:col>
      <xdr:colOff>60325</xdr:colOff>
      <xdr:row>56</xdr:row>
      <xdr:rowOff>81788</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581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91965</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350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62484</xdr:rowOff>
    </xdr:from>
    <xdr:to>
      <xdr:col>6</xdr:col>
      <xdr:colOff>171450</xdr:colOff>
      <xdr:row>56</xdr:row>
      <xdr:rowOff>164084</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2811</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432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144780</xdr:rowOff>
    </xdr:from>
    <xdr:to>
      <xdr:col>24</xdr:col>
      <xdr:colOff>76200</xdr:colOff>
      <xdr:row>57</xdr:row>
      <xdr:rowOff>74930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116857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89916</xdr:rowOff>
    </xdr:from>
    <xdr:to>
      <xdr:col>20</xdr:col>
      <xdr:colOff>38100</xdr:colOff>
      <xdr:row>57</xdr:row>
      <xdr:rowOff>20066</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691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4843</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777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35052</xdr:rowOff>
    </xdr:from>
    <xdr:to>
      <xdr:col>15</xdr:col>
      <xdr:colOff>149225</xdr:colOff>
      <xdr:row>56</xdr:row>
      <xdr:rowOff>136652</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63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121429</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722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35052</xdr:rowOff>
    </xdr:from>
    <xdr:to>
      <xdr:col>11</xdr:col>
      <xdr:colOff>60325</xdr:colOff>
      <xdr:row>56</xdr:row>
      <xdr:rowOff>136652</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63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121429</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722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89916</xdr:rowOff>
    </xdr:from>
    <xdr:to>
      <xdr:col>6</xdr:col>
      <xdr:colOff>171450</xdr:colOff>
      <xdr:row>57</xdr:row>
      <xdr:rowOff>20066</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691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4843</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777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その他の主な内訳は繰出金であるが、そのうち、特別会計への繰出金が大きな割合を占めている。国民健康保険特別事業会計への繰出金は約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百万円増、介護保険事業特別会計への繰出金は約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百万円減、後期高齢者医療特別会計への繰出金は約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百万円増となり、分子となるその他は約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百万円の増加となった。しかし、分母となる経常一般財源の増加（地方交付税、地方特例交付金等の増）が大きく、</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％の減少となった。</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57150</xdr:rowOff>
    </xdr:from>
    <xdr:to>
      <xdr:col>82</xdr:col>
      <xdr:colOff>107950</xdr:colOff>
      <xdr:row>58</xdr:row>
      <xdr:rowOff>139700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144000"/>
          <a:ext cx="0" cy="939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111777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58</xdr:row>
      <xdr:rowOff>139700</xdr:rowOff>
    </xdr:from>
    <xdr:to>
      <xdr:col>82</xdr:col>
      <xdr:colOff>196850</xdr:colOff>
      <xdr:row>58</xdr:row>
      <xdr:rowOff>139700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143527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88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57150</xdr:rowOff>
    </xdr:from>
    <xdr:to>
      <xdr:col>82</xdr:col>
      <xdr:colOff>196850</xdr:colOff>
      <xdr:row>53</xdr:row>
      <xdr:rowOff>57150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14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50800</xdr:rowOff>
    </xdr:from>
    <xdr:to>
      <xdr:col>82</xdr:col>
      <xdr:colOff>107950</xdr:colOff>
      <xdr:row>59</xdr:row>
      <xdr:rowOff>6350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5671800" y="9994900"/>
          <a:ext cx="8382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3827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433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158750</xdr:rowOff>
    </xdr:from>
    <xdr:to>
      <xdr:col>82</xdr:col>
      <xdr:colOff>158750</xdr:colOff>
      <xdr:row>56</xdr:row>
      <xdr:rowOff>88900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6350</xdr:rowOff>
    </xdr:from>
    <xdr:to>
      <xdr:col>78</xdr:col>
      <xdr:colOff>69850</xdr:colOff>
      <xdr:row>59</xdr:row>
      <xdr:rowOff>31750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4782800" y="101219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120650</xdr:rowOff>
    </xdr:from>
    <xdr:to>
      <xdr:col>78</xdr:col>
      <xdr:colOff>120650</xdr:colOff>
      <xdr:row>56</xdr:row>
      <xdr:rowOff>50800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55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60977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31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31750</xdr:rowOff>
    </xdr:from>
    <xdr:to>
      <xdr:col>73</xdr:col>
      <xdr:colOff>180975</xdr:colOff>
      <xdr:row>59</xdr:row>
      <xdr:rowOff>82550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893800" y="101473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82550</xdr:rowOff>
    </xdr:from>
    <xdr:to>
      <xdr:col>74</xdr:col>
      <xdr:colOff>31750</xdr:colOff>
      <xdr:row>56</xdr:row>
      <xdr:rowOff>12700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22877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28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82550</xdr:rowOff>
    </xdr:from>
    <xdr:to>
      <xdr:col>69</xdr:col>
      <xdr:colOff>92075</xdr:colOff>
      <xdr:row>60</xdr:row>
      <xdr:rowOff>139700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3004800" y="101981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120650</xdr:rowOff>
    </xdr:from>
    <xdr:to>
      <xdr:col>69</xdr:col>
      <xdr:colOff>142875</xdr:colOff>
      <xdr:row>56</xdr:row>
      <xdr:rowOff>50800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55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60977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6350</xdr:rowOff>
    </xdr:from>
    <xdr:to>
      <xdr:col>65</xdr:col>
      <xdr:colOff>53975</xdr:colOff>
      <xdr:row>57</xdr:row>
      <xdr:rowOff>107950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977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118127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95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0</xdr:rowOff>
    </xdr:from>
    <xdr:to>
      <xdr:col>82</xdr:col>
      <xdr:colOff>158750</xdr:colOff>
      <xdr:row>58</xdr:row>
      <xdr:rowOff>101600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80027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127000</xdr:rowOff>
    </xdr:from>
    <xdr:to>
      <xdr:col>78</xdr:col>
      <xdr:colOff>120650</xdr:colOff>
      <xdr:row>59</xdr:row>
      <xdr:rowOff>57150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1007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41927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10157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152400</xdr:rowOff>
    </xdr:from>
    <xdr:to>
      <xdr:col>74</xdr:col>
      <xdr:colOff>31750</xdr:colOff>
      <xdr:row>59</xdr:row>
      <xdr:rowOff>82550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67327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31750</xdr:rowOff>
    </xdr:from>
    <xdr:to>
      <xdr:col>69</xdr:col>
      <xdr:colOff>142875</xdr:colOff>
      <xdr:row>59</xdr:row>
      <xdr:rowOff>133350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1014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118127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1023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88900</xdr:rowOff>
    </xdr:from>
    <xdr:to>
      <xdr:col>65</xdr:col>
      <xdr:colOff>53975</xdr:colOff>
      <xdr:row>61</xdr:row>
      <xdr:rowOff>19050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1037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3827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年度から平成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年度まで補助金・交付金を一般財源ベースで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％以上、平成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年度から平成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年度までは３～５％削減の概算要求基準を設け経費削減に努めてきた。令和５年度については、物価高騰経済対策事業費増の影響から、補助費等が約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百万円増加しているが、前年度比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％減となった。今後も公平性・有効性等の観点から見直しを行うなど、効率的な予算執行に努める。</a:t>
          </a: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129286</xdr:rowOff>
    </xdr:from>
    <xdr:to>
      <xdr:col>82</xdr:col>
      <xdr:colOff>107950</xdr:colOff>
      <xdr:row>39</xdr:row>
      <xdr:rowOff>88138</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787136"/>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60215</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746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88138</xdr:rowOff>
    </xdr:from>
    <xdr:to>
      <xdr:col>82</xdr:col>
      <xdr:colOff>196850</xdr:colOff>
      <xdr:row>39</xdr:row>
      <xdr:rowOff>88138</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6774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44213</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530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129286</xdr:rowOff>
    </xdr:from>
    <xdr:to>
      <xdr:col>82</xdr:col>
      <xdr:colOff>196850</xdr:colOff>
      <xdr:row>33</xdr:row>
      <xdr:rowOff>129286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787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145288</xdr:rowOff>
    </xdr:from>
    <xdr:to>
      <xdr:col>82</xdr:col>
      <xdr:colOff>107950</xdr:colOff>
      <xdr:row>34</xdr:row>
      <xdr:rowOff>154432</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5671800" y="597458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48277</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154432</xdr:rowOff>
    </xdr:from>
    <xdr:to>
      <xdr:col>78</xdr:col>
      <xdr:colOff>69850</xdr:colOff>
      <xdr:row>35</xdr:row>
      <xdr:rowOff>5842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4782800" y="598373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57912</xdr:rowOff>
    </xdr:from>
    <xdr:to>
      <xdr:col>78</xdr:col>
      <xdr:colOff>120650</xdr:colOff>
      <xdr:row>36</xdr:row>
      <xdr:rowOff>159512</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144289</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316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140716</xdr:rowOff>
    </xdr:from>
    <xdr:to>
      <xdr:col>73</xdr:col>
      <xdr:colOff>180975</xdr:colOff>
      <xdr:row>35</xdr:row>
      <xdr:rowOff>5842</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3893800" y="597001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53340</xdr:rowOff>
    </xdr:from>
    <xdr:to>
      <xdr:col>74</xdr:col>
      <xdr:colOff>31750</xdr:colOff>
      <xdr:row>36</xdr:row>
      <xdr:rowOff>154940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139717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170434</xdr:rowOff>
    </xdr:from>
    <xdr:to>
      <xdr:col>69</xdr:col>
      <xdr:colOff>92075</xdr:colOff>
      <xdr:row>34</xdr:row>
      <xdr:rowOff>140716</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004800" y="5828284"/>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48768</xdr:rowOff>
    </xdr:from>
    <xdr:to>
      <xdr:col>69</xdr:col>
      <xdr:colOff>142875</xdr:colOff>
      <xdr:row>36</xdr:row>
      <xdr:rowOff>150368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135145</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156210</xdr:rowOff>
    </xdr:from>
    <xdr:to>
      <xdr:col>65</xdr:col>
      <xdr:colOff>53975</xdr:colOff>
      <xdr:row>36</xdr:row>
      <xdr:rowOff>86360</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71137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94488</xdr:rowOff>
    </xdr:from>
    <xdr:to>
      <xdr:col>82</xdr:col>
      <xdr:colOff>158750</xdr:colOff>
      <xdr:row>35</xdr:row>
      <xdr:rowOff>24638</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592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111015</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5768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103632</xdr:rowOff>
    </xdr:from>
    <xdr:to>
      <xdr:col>78</xdr:col>
      <xdr:colOff>120650</xdr:colOff>
      <xdr:row>35</xdr:row>
      <xdr:rowOff>33782</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593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43959</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5701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126492</xdr:rowOff>
    </xdr:from>
    <xdr:to>
      <xdr:col>74</xdr:col>
      <xdr:colOff>31750</xdr:colOff>
      <xdr:row>35</xdr:row>
      <xdr:rowOff>56642</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595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66819</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5724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89916</xdr:rowOff>
    </xdr:from>
    <xdr:to>
      <xdr:col>69</xdr:col>
      <xdr:colOff>142875</xdr:colOff>
      <xdr:row>35</xdr:row>
      <xdr:rowOff>20066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591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30243</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5688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119634</xdr:rowOff>
    </xdr:from>
    <xdr:to>
      <xdr:col>65</xdr:col>
      <xdr:colOff>53975</xdr:colOff>
      <xdr:row>34</xdr:row>
      <xdr:rowOff>49784</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5777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59961</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554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公債費において大きなウエイトを占めていた地方債の償還終了に伴う元利償還金の減少により前年度比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減となっている。また、もう一つの減要因として、分母となる経常一般財源の増加（地方交付税、地方特例交付金等の増）が、比率減少に影響していることが挙げられる。公債費については、道の駅整備に係る起債の償還が始まることに加え、新庁舎整備事業などの大型事業が控えていることから、今後の削減は厳しいものとなると想定される。</a:t>
          </a: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a:extLst>
            <a:ext uri="{FF2B5EF4-FFF2-40B4-BE49-F238E27FC236}">
              <a16:creationId xmlns:a16="http://schemas.microsoft.com/office/drawing/2014/main" id="{00000000-0008-0000-0400-000068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127000</xdr:rowOff>
    </xdr:from>
    <xdr:to>
      <xdr:col>24</xdr:col>
      <xdr:colOff>25400</xdr:colOff>
      <xdr:row>82</xdr:row>
      <xdr:rowOff>12700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4826000" y="124714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156227</xdr:rowOff>
    </xdr:from>
    <xdr:ext cx="762000" cy="259045"/>
    <xdr:sp macro="" textlink="">
      <xdr:nvSpPr>
        <xdr:cNvPr id="362" name="公債費最小値テキスト">
          <a:extLst>
            <a:ext uri="{FF2B5EF4-FFF2-40B4-BE49-F238E27FC236}">
              <a16:creationId xmlns:a16="http://schemas.microsoft.com/office/drawing/2014/main" id="{00000000-0008-0000-0400-00006A010000}"/>
            </a:ext>
          </a:extLst>
        </xdr:cNvPr>
        <xdr:cNvSpPr txBox="1"/>
      </xdr:nvSpPr>
      <xdr:spPr>
        <a:xfrm>
          <a:off x="4914900" y="1404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12700</xdr:rowOff>
    </xdr:from>
    <xdr:to>
      <xdr:col>24</xdr:col>
      <xdr:colOff>114300</xdr:colOff>
      <xdr:row>82</xdr:row>
      <xdr:rowOff>12700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4071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41927</xdr:rowOff>
    </xdr:from>
    <xdr:ext cx="762000" cy="259045"/>
    <xdr:sp macro="" textlink="">
      <xdr:nvSpPr>
        <xdr:cNvPr id="364" name="公債費最大値テキスト">
          <a:extLst>
            <a:ext uri="{FF2B5EF4-FFF2-40B4-BE49-F238E27FC236}">
              <a16:creationId xmlns:a16="http://schemas.microsoft.com/office/drawing/2014/main" id="{00000000-0008-0000-0400-00006C010000}"/>
            </a:ext>
          </a:extLst>
        </xdr:cNvPr>
        <xdr:cNvSpPr txBox="1"/>
      </xdr:nvSpPr>
      <xdr:spPr>
        <a:xfrm>
          <a:off x="4914900" y="1221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127000</xdr:rowOff>
    </xdr:from>
    <xdr:to>
      <xdr:col>24</xdr:col>
      <xdr:colOff>114300</xdr:colOff>
      <xdr:row>72</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2471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50800</xdr:rowOff>
    </xdr:from>
    <xdr:to>
      <xdr:col>24</xdr:col>
      <xdr:colOff>25400</xdr:colOff>
      <xdr:row>77</xdr:row>
      <xdr:rowOff>158750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987800" y="13081000"/>
          <a:ext cx="838200" cy="279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80027</xdr:rowOff>
    </xdr:from>
    <xdr:ext cx="762000" cy="259045"/>
    <xdr:sp macro="" textlink="">
      <xdr:nvSpPr>
        <xdr:cNvPr id="367" name="公債費平均値テキスト">
          <a:extLst>
            <a:ext uri="{FF2B5EF4-FFF2-40B4-BE49-F238E27FC236}">
              <a16:creationId xmlns:a16="http://schemas.microsoft.com/office/drawing/2014/main" id="{00000000-0008-0000-0400-00006F010000}"/>
            </a:ext>
          </a:extLst>
        </xdr:cNvPr>
        <xdr:cNvSpPr txBox="1"/>
      </xdr:nvSpPr>
      <xdr:spPr>
        <a:xfrm>
          <a:off x="4914900" y="13281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107950</xdr:rowOff>
    </xdr:from>
    <xdr:to>
      <xdr:col>24</xdr:col>
      <xdr:colOff>76200</xdr:colOff>
      <xdr:row>78</xdr:row>
      <xdr:rowOff>38100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4775200" y="1330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107950</xdr:rowOff>
    </xdr:from>
    <xdr:to>
      <xdr:col>19</xdr:col>
      <xdr:colOff>187325</xdr:colOff>
      <xdr:row>77</xdr:row>
      <xdr:rowOff>158750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098800" y="133096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133350</xdr:rowOff>
    </xdr:from>
    <xdr:to>
      <xdr:col>20</xdr:col>
      <xdr:colOff>38100</xdr:colOff>
      <xdr:row>78</xdr:row>
      <xdr:rowOff>63500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937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48277</xdr:rowOff>
    </xdr:from>
    <xdr:ext cx="7366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606800" y="1342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107950</xdr:rowOff>
    </xdr:from>
    <xdr:to>
      <xdr:col>15</xdr:col>
      <xdr:colOff>98425</xdr:colOff>
      <xdr:row>78</xdr:row>
      <xdr:rowOff>127000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2209800" y="133096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57150</xdr:rowOff>
    </xdr:from>
    <xdr:to>
      <xdr:col>15</xdr:col>
      <xdr:colOff>149225</xdr:colOff>
      <xdr:row>77</xdr:row>
      <xdr:rowOff>158750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0480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168927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717800" y="1302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127000</xdr:rowOff>
    </xdr:from>
    <xdr:to>
      <xdr:col>11</xdr:col>
      <xdr:colOff>9525</xdr:colOff>
      <xdr:row>79</xdr:row>
      <xdr:rowOff>6350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1320800" y="135001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44450</xdr:rowOff>
    </xdr:from>
    <xdr:to>
      <xdr:col>11</xdr:col>
      <xdr:colOff>60325</xdr:colOff>
      <xdr:row>77</xdr:row>
      <xdr:rowOff>146050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2159000" y="1324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156227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828800" y="1301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44450</xdr:rowOff>
    </xdr:from>
    <xdr:to>
      <xdr:col>6</xdr:col>
      <xdr:colOff>171450</xdr:colOff>
      <xdr:row>77</xdr:row>
      <xdr:rowOff>146050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1270000" y="1324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156227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939800" y="1301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0</xdr:rowOff>
    </xdr:from>
    <xdr:to>
      <xdr:col>24</xdr:col>
      <xdr:colOff>76200</xdr:colOff>
      <xdr:row>76</xdr:row>
      <xdr:rowOff>101600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47752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16527</xdr:rowOff>
    </xdr:from>
    <xdr:ext cx="762000" cy="259045"/>
    <xdr:sp macro="" textlink="">
      <xdr:nvSpPr>
        <xdr:cNvPr id="386" name="公債費該当値テキスト">
          <a:extLst>
            <a:ext uri="{FF2B5EF4-FFF2-40B4-BE49-F238E27FC236}">
              <a16:creationId xmlns:a16="http://schemas.microsoft.com/office/drawing/2014/main" id="{00000000-0008-0000-0400-000082010000}"/>
            </a:ext>
          </a:extLst>
        </xdr:cNvPr>
        <xdr:cNvSpPr txBox="1"/>
      </xdr:nvSpPr>
      <xdr:spPr>
        <a:xfrm>
          <a:off x="49149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107950</xdr:rowOff>
    </xdr:from>
    <xdr:to>
      <xdr:col>20</xdr:col>
      <xdr:colOff>38100</xdr:colOff>
      <xdr:row>78</xdr:row>
      <xdr:rowOff>38100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937000" y="1330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48277</xdr:rowOff>
    </xdr:from>
    <xdr:ext cx="7366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606800" y="13078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57150</xdr:rowOff>
    </xdr:from>
    <xdr:to>
      <xdr:col>15</xdr:col>
      <xdr:colOff>149225</xdr:colOff>
      <xdr:row>77</xdr:row>
      <xdr:rowOff>158750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048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143527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7178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76200</xdr:rowOff>
    </xdr:from>
    <xdr:to>
      <xdr:col>11</xdr:col>
      <xdr:colOff>60325</xdr:colOff>
      <xdr:row>79</xdr:row>
      <xdr:rowOff>6350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2159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162577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828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127000</xdr:rowOff>
    </xdr:from>
    <xdr:to>
      <xdr:col>6</xdr:col>
      <xdr:colOff>171450</xdr:colOff>
      <xdr:row>79</xdr:row>
      <xdr:rowOff>57150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1270000" y="1350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41927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939800" y="1358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分子となる公債費以外の総額は令和４年度から約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272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百万円増加しているが、分母となる経常一般財源の増加（地方交付税、地方特例交付金等の増）が大きいため、前年度比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％の減少となった。引き続き、行財政改革の取り組みを推進し、人件費の適正化や効果的・効率的な事業運営等に努める。</a:t>
          </a:r>
        </a:p>
      </xdr:txBody>
    </xdr:sp>
    <xdr:clientData/>
  </xdr:twoCellAnchor>
  <xdr:oneCellAnchor>
    <xdr:from>
      <xdr:col>62</xdr:col>
      <xdr:colOff>6350</xdr:colOff>
      <xdr:row>69</xdr:row>
      <xdr:rowOff>107950</xdr:rowOff>
    </xdr:from>
    <xdr:ext cx="298543" cy="225703"/>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76381</xdr:rowOff>
    </xdr:from>
    <xdr:to>
      <xdr:col>82</xdr:col>
      <xdr:colOff>107950</xdr:colOff>
      <xdr:row>80</xdr:row>
      <xdr:rowOff>136798</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592231"/>
          <a:ext cx="0" cy="1260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108875</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824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136798</xdr:rowOff>
    </xdr:from>
    <xdr:to>
      <xdr:col>82</xdr:col>
      <xdr:colOff>196850</xdr:colOff>
      <xdr:row>80</xdr:row>
      <xdr:rowOff>136798</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852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162758</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335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76381</xdr:rowOff>
    </xdr:from>
    <xdr:to>
      <xdr:col>82</xdr:col>
      <xdr:colOff>196850</xdr:colOff>
      <xdr:row>73</xdr:row>
      <xdr:rowOff>76381</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592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110671</xdr:rowOff>
    </xdr:from>
    <xdr:to>
      <xdr:col>82</xdr:col>
      <xdr:colOff>107950</xdr:colOff>
      <xdr:row>78</xdr:row>
      <xdr:rowOff>2902</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5671800" y="13140871"/>
          <a:ext cx="838200" cy="235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156408</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28437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139881</xdr:rowOff>
    </xdr:from>
    <xdr:to>
      <xdr:col>82</xdr:col>
      <xdr:colOff>158750</xdr:colOff>
      <xdr:row>76</xdr:row>
      <xdr:rowOff>70031</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299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117202</xdr:rowOff>
    </xdr:from>
    <xdr:to>
      <xdr:col>78</xdr:col>
      <xdr:colOff>69850</xdr:colOff>
      <xdr:row>78</xdr:row>
      <xdr:rowOff>2902</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4782800" y="13147402"/>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61504</xdr:rowOff>
    </xdr:from>
    <xdr:to>
      <xdr:col>78</xdr:col>
      <xdr:colOff>120650</xdr:colOff>
      <xdr:row>75</xdr:row>
      <xdr:rowOff>163103</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292025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1831</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2689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117202</xdr:rowOff>
    </xdr:from>
    <xdr:to>
      <xdr:col>73</xdr:col>
      <xdr:colOff>180975</xdr:colOff>
      <xdr:row>77</xdr:row>
      <xdr:rowOff>69850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893800" y="13147402"/>
          <a:ext cx="889000" cy="124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63137</xdr:rowOff>
    </xdr:from>
    <xdr:to>
      <xdr:col>74</xdr:col>
      <xdr:colOff>31750</xdr:colOff>
      <xdr:row>74</xdr:row>
      <xdr:rowOff>164737</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275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3464</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2519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4536</xdr:rowOff>
    </xdr:from>
    <xdr:to>
      <xdr:col>69</xdr:col>
      <xdr:colOff>92075</xdr:colOff>
      <xdr:row>77</xdr:row>
      <xdr:rowOff>69850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004800" y="1320618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126819</xdr:rowOff>
    </xdr:from>
    <xdr:to>
      <xdr:col>69</xdr:col>
      <xdr:colOff>142875</xdr:colOff>
      <xdr:row>76</xdr:row>
      <xdr:rowOff>56969</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2985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67146</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2754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1088</xdr:rowOff>
    </xdr:from>
    <xdr:to>
      <xdr:col>65</xdr:col>
      <xdr:colOff>53975</xdr:colOff>
      <xdr:row>76</xdr:row>
      <xdr:rowOff>102688</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031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112865</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2800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59871</xdr:rowOff>
    </xdr:from>
    <xdr:to>
      <xdr:col>82</xdr:col>
      <xdr:colOff>158750</xdr:colOff>
      <xdr:row>76</xdr:row>
      <xdr:rowOff>161471</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090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31948</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062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123552</xdr:rowOff>
    </xdr:from>
    <xdr:to>
      <xdr:col>78</xdr:col>
      <xdr:colOff>120650</xdr:colOff>
      <xdr:row>78</xdr:row>
      <xdr:rowOff>53702</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325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38479</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34115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66402</xdr:rowOff>
    </xdr:from>
    <xdr:to>
      <xdr:col>74</xdr:col>
      <xdr:colOff>31750</xdr:colOff>
      <xdr:row>76</xdr:row>
      <xdr:rowOff>168002</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096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152779</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3182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19050</xdr:rowOff>
    </xdr:from>
    <xdr:to>
      <xdr:col>69</xdr:col>
      <xdr:colOff>142875</xdr:colOff>
      <xdr:row>77</xdr:row>
      <xdr:rowOff>120650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105427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125186</xdr:rowOff>
    </xdr:from>
    <xdr:to>
      <xdr:col>65</xdr:col>
      <xdr:colOff>53975</xdr:colOff>
      <xdr:row>77</xdr:row>
      <xdr:rowOff>55336</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15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40113</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3241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徳島県鳴門市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160833</xdr:rowOff>
    </xdr:from>
    <xdr:to>
      <xdr:col>29</xdr:col>
      <xdr:colOff>127000</xdr:colOff>
      <xdr:row>20</xdr:row>
      <xdr:rowOff>139027</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65858"/>
          <a:ext cx="0" cy="134979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111104</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87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139027</xdr:rowOff>
    </xdr:from>
    <xdr:to>
      <xdr:col>30</xdr:col>
      <xdr:colOff>25400</xdr:colOff>
      <xdr:row>20</xdr:row>
      <xdr:rowOff>139027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6156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75760</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2009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160833</xdr:rowOff>
    </xdr:from>
    <xdr:to>
      <xdr:col>30</xdr:col>
      <xdr:colOff>25400</xdr:colOff>
      <xdr:row>12</xdr:row>
      <xdr:rowOff>160833</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6585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111747</xdr:rowOff>
    </xdr:from>
    <xdr:to>
      <xdr:col>29</xdr:col>
      <xdr:colOff>127000</xdr:colOff>
      <xdr:row>18</xdr:row>
      <xdr:rowOff>126327</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245472"/>
          <a:ext cx="647700" cy="145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80941</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71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64414</xdr:rowOff>
    </xdr:from>
    <xdr:to>
      <xdr:col>29</xdr:col>
      <xdr:colOff>177800</xdr:colOff>
      <xdr:row>17</xdr:row>
      <xdr:rowOff>166014</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266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126327</xdr:rowOff>
    </xdr:from>
    <xdr:to>
      <xdr:col>26</xdr:col>
      <xdr:colOff>50800</xdr:colOff>
      <xdr:row>18</xdr:row>
      <xdr:rowOff>131864</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260052"/>
          <a:ext cx="698500" cy="55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108369</xdr:rowOff>
    </xdr:from>
    <xdr:to>
      <xdr:col>26</xdr:col>
      <xdr:colOff>101600</xdr:colOff>
      <xdr:row>18</xdr:row>
      <xdr:rowOff>38519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706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48696</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39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131864</xdr:rowOff>
    </xdr:from>
    <xdr:to>
      <xdr:col>22</xdr:col>
      <xdr:colOff>114300</xdr:colOff>
      <xdr:row>18</xdr:row>
      <xdr:rowOff>165367</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265589"/>
          <a:ext cx="698500" cy="335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122415</xdr:rowOff>
    </xdr:from>
    <xdr:to>
      <xdr:col>22</xdr:col>
      <xdr:colOff>165100</xdr:colOff>
      <xdr:row>18</xdr:row>
      <xdr:rowOff>52565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846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62742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53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158788</xdr:rowOff>
    </xdr:from>
    <xdr:to>
      <xdr:col>18</xdr:col>
      <xdr:colOff>177800</xdr:colOff>
      <xdr:row>18</xdr:row>
      <xdr:rowOff>165367</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3292513"/>
          <a:ext cx="698500" cy="65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36741</xdr:rowOff>
    </xdr:from>
    <xdr:to>
      <xdr:col>19</xdr:col>
      <xdr:colOff>38100</xdr:colOff>
      <xdr:row>18</xdr:row>
      <xdr:rowOff>138341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1704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148518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93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66853</xdr:rowOff>
    </xdr:from>
    <xdr:to>
      <xdr:col>15</xdr:col>
      <xdr:colOff>101600</xdr:colOff>
      <xdr:row>18</xdr:row>
      <xdr:rowOff>168453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2005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7180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96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60947</xdr:rowOff>
    </xdr:from>
    <xdr:to>
      <xdr:col>29</xdr:col>
      <xdr:colOff>177800</xdr:colOff>
      <xdr:row>18</xdr:row>
      <xdr:rowOff>162547</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1946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33024</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16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75527</xdr:rowOff>
    </xdr:from>
    <xdr:to>
      <xdr:col>26</xdr:col>
      <xdr:colOff>101600</xdr:colOff>
      <xdr:row>19</xdr:row>
      <xdr:rowOff>5677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2092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161904</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295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81064</xdr:rowOff>
    </xdr:from>
    <xdr:to>
      <xdr:col>22</xdr:col>
      <xdr:colOff>165100</xdr:colOff>
      <xdr:row>19</xdr:row>
      <xdr:rowOff>11214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2147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167441</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301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114567</xdr:rowOff>
    </xdr:from>
    <xdr:to>
      <xdr:col>19</xdr:col>
      <xdr:colOff>38100</xdr:colOff>
      <xdr:row>19</xdr:row>
      <xdr:rowOff>44717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2482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29494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334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107988</xdr:rowOff>
    </xdr:from>
    <xdr:to>
      <xdr:col>15</xdr:col>
      <xdr:colOff>101600</xdr:colOff>
      <xdr:row>19</xdr:row>
      <xdr:rowOff>38138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2417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22915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328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67825</xdr:rowOff>
    </xdr:from>
    <xdr:to>
      <xdr:col>29</xdr:col>
      <xdr:colOff>127000</xdr:colOff>
      <xdr:row>37</xdr:row>
      <xdr:rowOff>264389</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5992375"/>
          <a:ext cx="0" cy="13967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236466</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361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264389</xdr:rowOff>
    </xdr:from>
    <xdr:to>
      <xdr:col>30</xdr:col>
      <xdr:colOff>25400</xdr:colOff>
      <xdr:row>37</xdr:row>
      <xdr:rowOff>264389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3890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325652</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735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67825</xdr:rowOff>
    </xdr:from>
    <xdr:to>
      <xdr:col>30</xdr:col>
      <xdr:colOff>25400</xdr:colOff>
      <xdr:row>33</xdr:row>
      <xdr:rowOff>67825</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59923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106066</xdr:rowOff>
    </xdr:from>
    <xdr:to>
      <xdr:col>29</xdr:col>
      <xdr:colOff>127000</xdr:colOff>
      <xdr:row>35</xdr:row>
      <xdr:rowOff>152832</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003800" y="6716416"/>
          <a:ext cx="647700" cy="467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168553</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7789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196476</xdr:rowOff>
    </xdr:from>
    <xdr:to>
      <xdr:col>29</xdr:col>
      <xdr:colOff>177800</xdr:colOff>
      <xdr:row>35</xdr:row>
      <xdr:rowOff>298076</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6806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77786</xdr:rowOff>
    </xdr:from>
    <xdr:to>
      <xdr:col>26</xdr:col>
      <xdr:colOff>50800</xdr:colOff>
      <xdr:row>35</xdr:row>
      <xdr:rowOff>106066</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4305300" y="6688136"/>
          <a:ext cx="698500" cy="282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227860</xdr:rowOff>
    </xdr:from>
    <xdr:to>
      <xdr:col>26</xdr:col>
      <xdr:colOff>101600</xdr:colOff>
      <xdr:row>35</xdr:row>
      <xdr:rowOff>329460</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68382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314237</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69245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77786</xdr:rowOff>
    </xdr:from>
    <xdr:to>
      <xdr:col>22</xdr:col>
      <xdr:colOff>114300</xdr:colOff>
      <xdr:row>35</xdr:row>
      <xdr:rowOff>124551</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6688136"/>
          <a:ext cx="698500" cy="467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267440</xdr:rowOff>
    </xdr:from>
    <xdr:to>
      <xdr:col>22</xdr:col>
      <xdr:colOff>165100</xdr:colOff>
      <xdr:row>36</xdr:row>
      <xdr:rowOff>26140</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68777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10917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696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124551</xdr:rowOff>
    </xdr:from>
    <xdr:to>
      <xdr:col>18</xdr:col>
      <xdr:colOff>177800</xdr:colOff>
      <xdr:row>35</xdr:row>
      <xdr:rowOff>132193</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6734901"/>
          <a:ext cx="698500" cy="76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36783</xdr:rowOff>
    </xdr:from>
    <xdr:to>
      <xdr:col>19</xdr:col>
      <xdr:colOff>38100</xdr:colOff>
      <xdr:row>36</xdr:row>
      <xdr:rowOff>138383</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69900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123160</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7076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31427</xdr:rowOff>
    </xdr:from>
    <xdr:to>
      <xdr:col>15</xdr:col>
      <xdr:colOff>101600</xdr:colOff>
      <xdr:row>36</xdr:row>
      <xdr:rowOff>133027</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69846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117804</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7071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102032</xdr:rowOff>
    </xdr:from>
    <xdr:to>
      <xdr:col>29</xdr:col>
      <xdr:colOff>177800</xdr:colOff>
      <xdr:row>35</xdr:row>
      <xdr:rowOff>203632</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67123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290009</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6557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55266</xdr:rowOff>
    </xdr:from>
    <xdr:to>
      <xdr:col>26</xdr:col>
      <xdr:colOff>101600</xdr:colOff>
      <xdr:row>35</xdr:row>
      <xdr:rowOff>156866</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66656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167044</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64344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26986</xdr:rowOff>
    </xdr:from>
    <xdr:to>
      <xdr:col>22</xdr:col>
      <xdr:colOff>165100</xdr:colOff>
      <xdr:row>35</xdr:row>
      <xdr:rowOff>128586</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66373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138763</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6406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73751</xdr:rowOff>
    </xdr:from>
    <xdr:to>
      <xdr:col>19</xdr:col>
      <xdr:colOff>38100</xdr:colOff>
      <xdr:row>35</xdr:row>
      <xdr:rowOff>175351</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66841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185528</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6452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81393</xdr:rowOff>
    </xdr:from>
    <xdr:to>
      <xdr:col>15</xdr:col>
      <xdr:colOff>101600</xdr:colOff>
      <xdr:row>35</xdr:row>
      <xdr:rowOff>182993</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66917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193170</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646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徳島県鳴門市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54,033
53,409
135.66
36,487,418
35,111,694
1,047,014
13,780,714
31,677,980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95.2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151384</xdr:rowOff>
    </xdr:from>
    <xdr:to>
      <xdr:col>24</xdr:col>
      <xdr:colOff>62865</xdr:colOff>
      <xdr:row>39</xdr:row>
      <xdr:rowOff>137160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466334"/>
          <a:ext cx="1270" cy="1357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140987</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827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137160</xdr:rowOff>
    </xdr:from>
    <xdr:to>
      <xdr:col>24</xdr:col>
      <xdr:colOff>152400</xdr:colOff>
      <xdr:row>39</xdr:row>
      <xdr:rowOff>137160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823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98061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241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151384</xdr:rowOff>
    </xdr:from>
    <xdr:to>
      <xdr:col>24</xdr:col>
      <xdr:colOff>152400</xdr:colOff>
      <xdr:row>31</xdr:row>
      <xdr:rowOff>151384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466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28969</xdr:rowOff>
    </xdr:from>
    <xdr:to>
      <xdr:col>24</xdr:col>
      <xdr:colOff>63500</xdr:colOff>
      <xdr:row>37</xdr:row>
      <xdr:rowOff>52603</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372619"/>
          <a:ext cx="838200" cy="23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169448</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170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146571</xdr:rowOff>
    </xdr:from>
    <xdr:to>
      <xdr:col>24</xdr:col>
      <xdr:colOff>114300</xdr:colOff>
      <xdr:row>37</xdr:row>
      <xdr:rowOff>76721</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318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28969</xdr:rowOff>
    </xdr:from>
    <xdr:to>
      <xdr:col>19</xdr:col>
      <xdr:colOff>177800</xdr:colOff>
      <xdr:row>37</xdr:row>
      <xdr:rowOff>48044</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372619"/>
          <a:ext cx="889000" cy="19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166941</xdr:rowOff>
    </xdr:from>
    <xdr:to>
      <xdr:col>20</xdr:col>
      <xdr:colOff>38100</xdr:colOff>
      <xdr:row>37</xdr:row>
      <xdr:rowOff>97091</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33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88218</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431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48044</xdr:rowOff>
    </xdr:from>
    <xdr:to>
      <xdr:col>15</xdr:col>
      <xdr:colOff>50800</xdr:colOff>
      <xdr:row>37</xdr:row>
      <xdr:rowOff>58890</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391694"/>
          <a:ext cx="889000" cy="10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10160</xdr:rowOff>
    </xdr:from>
    <xdr:to>
      <xdr:col>15</xdr:col>
      <xdr:colOff>101600</xdr:colOff>
      <xdr:row>37</xdr:row>
      <xdr:rowOff>111760</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102887</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446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58890</xdr:rowOff>
    </xdr:from>
    <xdr:to>
      <xdr:col>10</xdr:col>
      <xdr:colOff>114300</xdr:colOff>
      <xdr:row>37</xdr:row>
      <xdr:rowOff>168961</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402540"/>
          <a:ext cx="889000" cy="110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67335</xdr:rowOff>
    </xdr:from>
    <xdr:to>
      <xdr:col>10</xdr:col>
      <xdr:colOff>165100</xdr:colOff>
      <xdr:row>37</xdr:row>
      <xdr:rowOff>168935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41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160062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503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169964</xdr:rowOff>
    </xdr:from>
    <xdr:to>
      <xdr:col>6</xdr:col>
      <xdr:colOff>38100</xdr:colOff>
      <xdr:row>38</xdr:row>
      <xdr:rowOff>100114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513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91241</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606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1803</xdr:rowOff>
    </xdr:from>
    <xdr:to>
      <xdr:col>24</xdr:col>
      <xdr:colOff>114300</xdr:colOff>
      <xdr:row>37</xdr:row>
      <xdr:rowOff>103403</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345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151680</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323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149619</xdr:rowOff>
    </xdr:from>
    <xdr:to>
      <xdr:col>20</xdr:col>
      <xdr:colOff>38100</xdr:colOff>
      <xdr:row>37</xdr:row>
      <xdr:rowOff>79769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321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96296</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097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168694</xdr:rowOff>
    </xdr:from>
    <xdr:to>
      <xdr:col>15</xdr:col>
      <xdr:colOff>101600</xdr:colOff>
      <xdr:row>37</xdr:row>
      <xdr:rowOff>98844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40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115371</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116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8090</xdr:rowOff>
    </xdr:from>
    <xdr:to>
      <xdr:col>10</xdr:col>
      <xdr:colOff>165100</xdr:colOff>
      <xdr:row>37</xdr:row>
      <xdr:rowOff>109690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5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126217</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126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118161</xdr:rowOff>
    </xdr:from>
    <xdr:to>
      <xdr:col>6</xdr:col>
      <xdr:colOff>38100</xdr:colOff>
      <xdr:row>38</xdr:row>
      <xdr:rowOff>48310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46181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64838</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237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139961</xdr:rowOff>
    </xdr:from>
    <xdr:to>
      <xdr:col>24</xdr:col>
      <xdr:colOff>62865</xdr:colOff>
      <xdr:row>58</xdr:row>
      <xdr:rowOff>81685</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541011"/>
          <a:ext cx="1270" cy="1484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85512</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29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81685</xdr:rowOff>
    </xdr:from>
    <xdr:to>
      <xdr:col>24</xdr:col>
      <xdr:colOff>152400</xdr:colOff>
      <xdr:row>58</xdr:row>
      <xdr:rowOff>81685</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25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86638</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316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139961</xdr:rowOff>
    </xdr:from>
    <xdr:to>
      <xdr:col>24</xdr:col>
      <xdr:colOff>152400</xdr:colOff>
      <xdr:row>49</xdr:row>
      <xdr:rowOff>139961</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541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69896</xdr:rowOff>
    </xdr:from>
    <xdr:to>
      <xdr:col>24</xdr:col>
      <xdr:colOff>63500</xdr:colOff>
      <xdr:row>56</xdr:row>
      <xdr:rowOff>119975</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671096"/>
          <a:ext cx="838200" cy="50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33073</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2913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10196</xdr:rowOff>
    </xdr:from>
    <xdr:to>
      <xdr:col>24</xdr:col>
      <xdr:colOff>114300</xdr:colOff>
      <xdr:row>55</xdr:row>
      <xdr:rowOff>111796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43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119975</xdr:rowOff>
    </xdr:from>
    <xdr:to>
      <xdr:col>19</xdr:col>
      <xdr:colOff>177800</xdr:colOff>
      <xdr:row>56</xdr:row>
      <xdr:rowOff>157776</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721175"/>
          <a:ext cx="889000" cy="37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3028</xdr:rowOff>
    </xdr:from>
    <xdr:to>
      <xdr:col>20</xdr:col>
      <xdr:colOff>38100</xdr:colOff>
      <xdr:row>55</xdr:row>
      <xdr:rowOff>104628</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432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121155</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208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157776</xdr:rowOff>
    </xdr:from>
    <xdr:to>
      <xdr:col>15</xdr:col>
      <xdr:colOff>50800</xdr:colOff>
      <xdr:row>57</xdr:row>
      <xdr:rowOff>111892</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758976"/>
          <a:ext cx="889000" cy="125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59884</xdr:rowOff>
    </xdr:from>
    <xdr:to>
      <xdr:col>15</xdr:col>
      <xdr:colOff>101600</xdr:colOff>
      <xdr:row>55</xdr:row>
      <xdr:rowOff>161484</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489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6561</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264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111892</xdr:rowOff>
    </xdr:from>
    <xdr:to>
      <xdr:col>10</xdr:col>
      <xdr:colOff>114300</xdr:colOff>
      <xdr:row>57</xdr:row>
      <xdr:rowOff>123175</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884542"/>
          <a:ext cx="889000" cy="11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49450</xdr:rowOff>
    </xdr:from>
    <xdr:to>
      <xdr:col>10</xdr:col>
      <xdr:colOff>165100</xdr:colOff>
      <xdr:row>56</xdr:row>
      <xdr:rowOff>151050</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65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167577</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425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96901</xdr:rowOff>
    </xdr:from>
    <xdr:to>
      <xdr:col>6</xdr:col>
      <xdr:colOff>38100</xdr:colOff>
      <xdr:row>57</xdr:row>
      <xdr:rowOff>27051</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69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43578</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473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19096</xdr:rowOff>
    </xdr:from>
    <xdr:to>
      <xdr:col>24</xdr:col>
      <xdr:colOff>114300</xdr:colOff>
      <xdr:row>56</xdr:row>
      <xdr:rowOff>120696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620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168973</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598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69175</xdr:rowOff>
    </xdr:from>
    <xdr:to>
      <xdr:col>20</xdr:col>
      <xdr:colOff>38100</xdr:colOff>
      <xdr:row>56</xdr:row>
      <xdr:rowOff>170775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670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161902</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763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106976</xdr:rowOff>
    </xdr:from>
    <xdr:to>
      <xdr:col>15</xdr:col>
      <xdr:colOff>101600</xdr:colOff>
      <xdr:row>57</xdr:row>
      <xdr:rowOff>37126</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708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28253</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800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61092</xdr:rowOff>
    </xdr:from>
    <xdr:to>
      <xdr:col>10</xdr:col>
      <xdr:colOff>165100</xdr:colOff>
      <xdr:row>57</xdr:row>
      <xdr:rowOff>162692</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833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153819</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926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72375</xdr:rowOff>
    </xdr:from>
    <xdr:to>
      <xdr:col>6</xdr:col>
      <xdr:colOff>38100</xdr:colOff>
      <xdr:row>58</xdr:row>
      <xdr:rowOff>2525</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84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165102</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937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115605</xdr:rowOff>
    </xdr:from>
    <xdr:to>
      <xdr:col>24</xdr:col>
      <xdr:colOff>62865</xdr:colOff>
      <xdr:row>78</xdr:row>
      <xdr:rowOff>93523</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288555"/>
          <a:ext cx="1270" cy="1178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97350</xdr:rowOff>
    </xdr:from>
    <xdr:ext cx="469744"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70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93523</xdr:rowOff>
    </xdr:from>
    <xdr:to>
      <xdr:col>24</xdr:col>
      <xdr:colOff>152400</xdr:colOff>
      <xdr:row>78</xdr:row>
      <xdr:rowOff>93523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66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62282</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2063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115605</xdr:rowOff>
    </xdr:from>
    <xdr:to>
      <xdr:col>24</xdr:col>
      <xdr:colOff>152400</xdr:colOff>
      <xdr:row>71</xdr:row>
      <xdr:rowOff>115605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288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23662</xdr:rowOff>
    </xdr:from>
    <xdr:to>
      <xdr:col>24</xdr:col>
      <xdr:colOff>63500</xdr:colOff>
      <xdr:row>77</xdr:row>
      <xdr:rowOff>37013</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225312"/>
          <a:ext cx="838200" cy="13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68389</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29271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45512</xdr:rowOff>
    </xdr:from>
    <xdr:to>
      <xdr:col>24</xdr:col>
      <xdr:colOff>114300</xdr:colOff>
      <xdr:row>76</xdr:row>
      <xdr:rowOff>147112</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07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148433</xdr:rowOff>
    </xdr:from>
    <xdr:to>
      <xdr:col>19</xdr:col>
      <xdr:colOff>177800</xdr:colOff>
      <xdr:row>77</xdr:row>
      <xdr:rowOff>37013</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3178633"/>
          <a:ext cx="889000" cy="60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20960</xdr:rowOff>
    </xdr:from>
    <xdr:to>
      <xdr:col>20</xdr:col>
      <xdr:colOff>38100</xdr:colOff>
      <xdr:row>76</xdr:row>
      <xdr:rowOff>122560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0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139087</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2826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148433</xdr:rowOff>
    </xdr:from>
    <xdr:to>
      <xdr:col>15</xdr:col>
      <xdr:colOff>50800</xdr:colOff>
      <xdr:row>77</xdr:row>
      <xdr:rowOff>22017</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178633"/>
          <a:ext cx="889000" cy="45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9530</xdr:rowOff>
    </xdr:from>
    <xdr:to>
      <xdr:col>15</xdr:col>
      <xdr:colOff>101600</xdr:colOff>
      <xdr:row>76</xdr:row>
      <xdr:rowOff>111130</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03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127657</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814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22017</xdr:rowOff>
    </xdr:from>
    <xdr:to>
      <xdr:col>10</xdr:col>
      <xdr:colOff>114300</xdr:colOff>
      <xdr:row>77</xdr:row>
      <xdr:rowOff>86985</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223667"/>
          <a:ext cx="889000" cy="64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67549</xdr:rowOff>
    </xdr:from>
    <xdr:to>
      <xdr:col>10</xdr:col>
      <xdr:colOff>165100</xdr:colOff>
      <xdr:row>76</xdr:row>
      <xdr:rowOff>169149</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097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14226</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2872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157297</xdr:rowOff>
    </xdr:from>
    <xdr:to>
      <xdr:col>6</xdr:col>
      <xdr:colOff>38100</xdr:colOff>
      <xdr:row>77</xdr:row>
      <xdr:rowOff>87447</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18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103974</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2962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144312</xdr:rowOff>
    </xdr:from>
    <xdr:to>
      <xdr:col>24</xdr:col>
      <xdr:colOff>114300</xdr:colOff>
      <xdr:row>77</xdr:row>
      <xdr:rowOff>74462</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174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122739</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152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157663</xdr:rowOff>
    </xdr:from>
    <xdr:to>
      <xdr:col>20</xdr:col>
      <xdr:colOff>38100</xdr:colOff>
      <xdr:row>77</xdr:row>
      <xdr:rowOff>87813</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18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78940</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28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97633</xdr:rowOff>
    </xdr:from>
    <xdr:to>
      <xdr:col>15</xdr:col>
      <xdr:colOff>101600</xdr:colOff>
      <xdr:row>77</xdr:row>
      <xdr:rowOff>27783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127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18910</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220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142667</xdr:rowOff>
    </xdr:from>
    <xdr:to>
      <xdr:col>10</xdr:col>
      <xdr:colOff>165100</xdr:colOff>
      <xdr:row>77</xdr:row>
      <xdr:rowOff>72817</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172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63944</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265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36185</xdr:rowOff>
    </xdr:from>
    <xdr:to>
      <xdr:col>6</xdr:col>
      <xdr:colOff>38100</xdr:colOff>
      <xdr:row>77</xdr:row>
      <xdr:rowOff>137785</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237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128912</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330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92565</xdr:rowOff>
    </xdr:from>
    <xdr:to>
      <xdr:col>24</xdr:col>
      <xdr:colOff>62865</xdr:colOff>
      <xdr:row>98</xdr:row>
      <xdr:rowOff>142095</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523065"/>
          <a:ext cx="127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145922</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948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142095</xdr:rowOff>
    </xdr:from>
    <xdr:to>
      <xdr:col>24</xdr:col>
      <xdr:colOff>152400</xdr:colOff>
      <xdr:row>98</xdr:row>
      <xdr:rowOff>142095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944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39242</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298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92565</xdr:rowOff>
    </xdr:from>
    <xdr:to>
      <xdr:col>24</xdr:col>
      <xdr:colOff>152400</xdr:colOff>
      <xdr:row>90</xdr:row>
      <xdr:rowOff>92565</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523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165216</xdr:rowOff>
    </xdr:from>
    <xdr:to>
      <xdr:col>24</xdr:col>
      <xdr:colOff>63500</xdr:colOff>
      <xdr:row>95</xdr:row>
      <xdr:rowOff>123893</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281516"/>
          <a:ext cx="838200" cy="130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47080</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3348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68653</xdr:rowOff>
    </xdr:from>
    <xdr:to>
      <xdr:col>24</xdr:col>
      <xdr:colOff>114300</xdr:colOff>
      <xdr:row>95</xdr:row>
      <xdr:rowOff>170253</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35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25205</xdr:rowOff>
    </xdr:from>
    <xdr:to>
      <xdr:col>19</xdr:col>
      <xdr:colOff>177800</xdr:colOff>
      <xdr:row>95</xdr:row>
      <xdr:rowOff>123893</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908300" y="16312955"/>
          <a:ext cx="889000" cy="98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8564</xdr:rowOff>
    </xdr:from>
    <xdr:to>
      <xdr:col>20</xdr:col>
      <xdr:colOff>38100</xdr:colOff>
      <xdr:row>96</xdr:row>
      <xdr:rowOff>110164</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46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101291</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560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25205</xdr:rowOff>
    </xdr:from>
    <xdr:to>
      <xdr:col>15</xdr:col>
      <xdr:colOff>50800</xdr:colOff>
      <xdr:row>96</xdr:row>
      <xdr:rowOff>131307</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312955"/>
          <a:ext cx="889000" cy="277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39567</xdr:rowOff>
    </xdr:from>
    <xdr:to>
      <xdr:col>15</xdr:col>
      <xdr:colOff>101600</xdr:colOff>
      <xdr:row>95</xdr:row>
      <xdr:rowOff>141167</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327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132294</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08795" y="16420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131307</xdr:rowOff>
    </xdr:from>
    <xdr:to>
      <xdr:col>10</xdr:col>
      <xdr:colOff>114300</xdr:colOff>
      <xdr:row>97</xdr:row>
      <xdr:rowOff>1299</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590507"/>
          <a:ext cx="889000" cy="41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87354</xdr:rowOff>
    </xdr:from>
    <xdr:to>
      <xdr:col>10</xdr:col>
      <xdr:colOff>165100</xdr:colOff>
      <xdr:row>97</xdr:row>
      <xdr:rowOff>17504</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546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8631</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19795" y="16639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119543</xdr:rowOff>
    </xdr:from>
    <xdr:to>
      <xdr:col>6</xdr:col>
      <xdr:colOff>38100</xdr:colOff>
      <xdr:row>97</xdr:row>
      <xdr:rowOff>49693</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578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66220</xdr:rowOff>
    </xdr:from>
    <xdr:ext cx="59901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30795" y="16353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114416</xdr:rowOff>
    </xdr:from>
    <xdr:to>
      <xdr:col>24</xdr:col>
      <xdr:colOff>114300</xdr:colOff>
      <xdr:row>95</xdr:row>
      <xdr:rowOff>44566</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230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137293</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082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73093</xdr:rowOff>
    </xdr:from>
    <xdr:to>
      <xdr:col>20</xdr:col>
      <xdr:colOff>38100</xdr:colOff>
      <xdr:row>96</xdr:row>
      <xdr:rowOff>3243</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360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19770</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5" y="16136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145855</xdr:rowOff>
    </xdr:from>
    <xdr:to>
      <xdr:col>15</xdr:col>
      <xdr:colOff>101600</xdr:colOff>
      <xdr:row>95</xdr:row>
      <xdr:rowOff>76005</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26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92532</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08795" y="16037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80507</xdr:rowOff>
    </xdr:from>
    <xdr:to>
      <xdr:col>10</xdr:col>
      <xdr:colOff>165100</xdr:colOff>
      <xdr:row>97</xdr:row>
      <xdr:rowOff>10657</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539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27184</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19795" y="16314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121949</xdr:rowOff>
    </xdr:from>
    <xdr:to>
      <xdr:col>6</xdr:col>
      <xdr:colOff>38100</xdr:colOff>
      <xdr:row>97</xdr:row>
      <xdr:rowOff>52099</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58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43226</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30795" y="16673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124689</xdr:rowOff>
    </xdr:from>
    <xdr:to>
      <xdr:col>54</xdr:col>
      <xdr:colOff>189865</xdr:colOff>
      <xdr:row>37</xdr:row>
      <xdr:rowOff>138130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439639"/>
          <a:ext cx="1270" cy="1042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141957</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485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138130</xdr:rowOff>
    </xdr:from>
    <xdr:to>
      <xdr:col>55</xdr:col>
      <xdr:colOff>88900</xdr:colOff>
      <xdr:row>37</xdr:row>
      <xdr:rowOff>138130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481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71366</xdr:rowOff>
    </xdr:from>
    <xdr:ext cx="599010"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214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124689</xdr:rowOff>
    </xdr:from>
    <xdr:to>
      <xdr:col>55</xdr:col>
      <xdr:colOff>88900</xdr:colOff>
      <xdr:row>31</xdr:row>
      <xdr:rowOff>124689</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439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76500</xdr:rowOff>
    </xdr:from>
    <xdr:to>
      <xdr:col>55</xdr:col>
      <xdr:colOff>0</xdr:colOff>
      <xdr:row>37</xdr:row>
      <xdr:rowOff>111537</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9639300" y="6420150"/>
          <a:ext cx="838200" cy="35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83339</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59126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60462</xdr:rowOff>
    </xdr:from>
    <xdr:to>
      <xdr:col>55</xdr:col>
      <xdr:colOff>50800</xdr:colOff>
      <xdr:row>35</xdr:row>
      <xdr:rowOff>162062</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061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80607</xdr:rowOff>
    </xdr:from>
    <xdr:to>
      <xdr:col>50</xdr:col>
      <xdr:colOff>114300</xdr:colOff>
      <xdr:row>37</xdr:row>
      <xdr:rowOff>111537</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8750300" y="6424257"/>
          <a:ext cx="889000" cy="30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63594</xdr:rowOff>
    </xdr:from>
    <xdr:to>
      <xdr:col>50</xdr:col>
      <xdr:colOff>165100</xdr:colOff>
      <xdr:row>35</xdr:row>
      <xdr:rowOff>165194</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606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10271</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72111" y="5839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31884</xdr:rowOff>
    </xdr:from>
    <xdr:to>
      <xdr:col>45</xdr:col>
      <xdr:colOff>177800</xdr:colOff>
      <xdr:row>37</xdr:row>
      <xdr:rowOff>80607</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7861300" y="5689734"/>
          <a:ext cx="889000" cy="734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86888</xdr:rowOff>
    </xdr:from>
    <xdr:to>
      <xdr:col>46</xdr:col>
      <xdr:colOff>38100</xdr:colOff>
      <xdr:row>36</xdr:row>
      <xdr:rowOff>17038</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087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33565</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5862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31884</xdr:rowOff>
    </xdr:from>
    <xdr:to>
      <xdr:col>41</xdr:col>
      <xdr:colOff>50800</xdr:colOff>
      <xdr:row>38</xdr:row>
      <xdr:rowOff>62647</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6972300" y="5689734"/>
          <a:ext cx="889000" cy="888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31</xdr:row>
      <xdr:rowOff>34866</xdr:rowOff>
    </xdr:from>
    <xdr:to>
      <xdr:col>41</xdr:col>
      <xdr:colOff>101600</xdr:colOff>
      <xdr:row>31</xdr:row>
      <xdr:rowOff>136466</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5349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152993</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61795" y="5125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92032</xdr:rowOff>
    </xdr:from>
    <xdr:to>
      <xdr:col>36</xdr:col>
      <xdr:colOff>165100</xdr:colOff>
      <xdr:row>37</xdr:row>
      <xdr:rowOff>22182</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26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38709</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039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25700</xdr:rowOff>
    </xdr:from>
    <xdr:to>
      <xdr:col>55</xdr:col>
      <xdr:colOff>50800</xdr:colOff>
      <xdr:row>37</xdr:row>
      <xdr:rowOff>127300</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636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112077</xdr:rowOff>
    </xdr:from>
    <xdr:ext cx="534377"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6284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60737</xdr:rowOff>
    </xdr:from>
    <xdr:to>
      <xdr:col>50</xdr:col>
      <xdr:colOff>165100</xdr:colOff>
      <xdr:row>37</xdr:row>
      <xdr:rowOff>162337</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6404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153464</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72111" y="6497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29807</xdr:rowOff>
    </xdr:from>
    <xdr:to>
      <xdr:col>46</xdr:col>
      <xdr:colOff>38100</xdr:colOff>
      <xdr:row>37</xdr:row>
      <xdr:rowOff>131407</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6373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122534</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83111" y="6466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152534</xdr:rowOff>
    </xdr:from>
    <xdr:to>
      <xdr:col>41</xdr:col>
      <xdr:colOff>101600</xdr:colOff>
      <xdr:row>33</xdr:row>
      <xdr:rowOff>82684</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563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73811</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61795" y="5731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11847</xdr:rowOff>
    </xdr:from>
    <xdr:to>
      <xdr:col>36</xdr:col>
      <xdr:colOff>165100</xdr:colOff>
      <xdr:row>38</xdr:row>
      <xdr:rowOff>113447</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526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104574</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6619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24013</xdr:rowOff>
    </xdr:from>
    <xdr:to>
      <xdr:col>54</xdr:col>
      <xdr:colOff>189865</xdr:colOff>
      <xdr:row>57</xdr:row>
      <xdr:rowOff>154353</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767963"/>
          <a:ext cx="1270" cy="1159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158180</xdr:rowOff>
    </xdr:from>
    <xdr:ext cx="534377"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9930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154353</xdr:rowOff>
    </xdr:from>
    <xdr:to>
      <xdr:col>55</xdr:col>
      <xdr:colOff>88900</xdr:colOff>
      <xdr:row>57</xdr:row>
      <xdr:rowOff>154353</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9927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142140</xdr:rowOff>
    </xdr:from>
    <xdr:ext cx="599010"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543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24013</xdr:rowOff>
    </xdr:from>
    <xdr:to>
      <xdr:col>55</xdr:col>
      <xdr:colOff>88900</xdr:colOff>
      <xdr:row>51</xdr:row>
      <xdr:rowOff>24013</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767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104542</xdr:rowOff>
    </xdr:from>
    <xdr:to>
      <xdr:col>55</xdr:col>
      <xdr:colOff>0</xdr:colOff>
      <xdr:row>56</xdr:row>
      <xdr:rowOff>89751</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9639300" y="9191392"/>
          <a:ext cx="838200" cy="499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42021</xdr:rowOff>
    </xdr:from>
    <xdr:ext cx="534377"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471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63594</xdr:rowOff>
    </xdr:from>
    <xdr:to>
      <xdr:col>55</xdr:col>
      <xdr:colOff>50800</xdr:colOff>
      <xdr:row>55</xdr:row>
      <xdr:rowOff>165194</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493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144089</xdr:rowOff>
    </xdr:from>
    <xdr:to>
      <xdr:col>50</xdr:col>
      <xdr:colOff>114300</xdr:colOff>
      <xdr:row>56</xdr:row>
      <xdr:rowOff>89751</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8750300" y="9573839"/>
          <a:ext cx="889000" cy="117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132280</xdr:rowOff>
    </xdr:from>
    <xdr:to>
      <xdr:col>50</xdr:col>
      <xdr:colOff>165100</xdr:colOff>
      <xdr:row>56</xdr:row>
      <xdr:rowOff>62430</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56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78957</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2111" y="9337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144089</xdr:rowOff>
    </xdr:from>
    <xdr:to>
      <xdr:col>45</xdr:col>
      <xdr:colOff>177800</xdr:colOff>
      <xdr:row>56</xdr:row>
      <xdr:rowOff>151595</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7861300" y="9573839"/>
          <a:ext cx="889000" cy="17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131793</xdr:rowOff>
    </xdr:from>
    <xdr:to>
      <xdr:col>46</xdr:col>
      <xdr:colOff>38100</xdr:colOff>
      <xdr:row>56</xdr:row>
      <xdr:rowOff>61943</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561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53070</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83111" y="9654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151595</xdr:rowOff>
    </xdr:from>
    <xdr:to>
      <xdr:col>41</xdr:col>
      <xdr:colOff>50800</xdr:colOff>
      <xdr:row>57</xdr:row>
      <xdr:rowOff>25697</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6972300" y="9752795"/>
          <a:ext cx="889000" cy="45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143543</xdr:rowOff>
    </xdr:from>
    <xdr:to>
      <xdr:col>41</xdr:col>
      <xdr:colOff>101600</xdr:colOff>
      <xdr:row>56</xdr:row>
      <xdr:rowOff>73693</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57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90220</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4111" y="9348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144785</xdr:rowOff>
    </xdr:from>
    <xdr:to>
      <xdr:col>36</xdr:col>
      <xdr:colOff>165100</xdr:colOff>
      <xdr:row>56</xdr:row>
      <xdr:rowOff>74935</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574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91462</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9349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53742</xdr:rowOff>
    </xdr:from>
    <xdr:to>
      <xdr:col>55</xdr:col>
      <xdr:colOff>50800</xdr:colOff>
      <xdr:row>53</xdr:row>
      <xdr:rowOff>155342</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140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76619</xdr:rowOff>
    </xdr:from>
    <xdr:ext cx="599010"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8992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38951</xdr:rowOff>
    </xdr:from>
    <xdr:to>
      <xdr:col>50</xdr:col>
      <xdr:colOff>165100</xdr:colOff>
      <xdr:row>56</xdr:row>
      <xdr:rowOff>140551</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640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131678</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2111" y="9732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93289</xdr:rowOff>
    </xdr:from>
    <xdr:to>
      <xdr:col>46</xdr:col>
      <xdr:colOff>38100</xdr:colOff>
      <xdr:row>56</xdr:row>
      <xdr:rowOff>23439</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523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39966</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3111" y="9298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100795</xdr:rowOff>
    </xdr:from>
    <xdr:to>
      <xdr:col>41</xdr:col>
      <xdr:colOff>101600</xdr:colOff>
      <xdr:row>57</xdr:row>
      <xdr:rowOff>30945</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70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22072</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4111" y="9794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146347</xdr:rowOff>
    </xdr:from>
    <xdr:to>
      <xdr:col>36</xdr:col>
      <xdr:colOff>165100</xdr:colOff>
      <xdr:row>57</xdr:row>
      <xdr:rowOff>76497</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747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67624</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9840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102724</xdr:rowOff>
    </xdr:from>
    <xdr:to>
      <xdr:col>54</xdr:col>
      <xdr:colOff>189865</xdr:colOff>
      <xdr:row>79</xdr:row>
      <xdr:rowOff>42145</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104224"/>
          <a:ext cx="1270" cy="1482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45972</xdr:rowOff>
    </xdr:from>
    <xdr:ext cx="378565"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5905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42145</xdr:rowOff>
    </xdr:from>
    <xdr:to>
      <xdr:col>55</xdr:col>
      <xdr:colOff>88900</xdr:colOff>
      <xdr:row>79</xdr:row>
      <xdr:rowOff>42145</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586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49401</xdr:rowOff>
    </xdr:from>
    <xdr:ext cx="534377"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187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102724</xdr:rowOff>
    </xdr:from>
    <xdr:to>
      <xdr:col>55</xdr:col>
      <xdr:colOff>88900</xdr:colOff>
      <xdr:row>70</xdr:row>
      <xdr:rowOff>102724</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104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39136</xdr:rowOff>
    </xdr:from>
    <xdr:to>
      <xdr:col>55</xdr:col>
      <xdr:colOff>0</xdr:colOff>
      <xdr:row>79</xdr:row>
      <xdr:rowOff>7379</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9639300" y="13412236"/>
          <a:ext cx="838200" cy="139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63523</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0937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40646</xdr:rowOff>
    </xdr:from>
    <xdr:to>
      <xdr:col>55</xdr:col>
      <xdr:colOff>50800</xdr:colOff>
      <xdr:row>77</xdr:row>
      <xdr:rowOff>142246</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24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143643</xdr:rowOff>
    </xdr:from>
    <xdr:to>
      <xdr:col>50</xdr:col>
      <xdr:colOff>114300</xdr:colOff>
      <xdr:row>78</xdr:row>
      <xdr:rowOff>39136</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8750300" y="12830943"/>
          <a:ext cx="889000" cy="581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19538</xdr:rowOff>
    </xdr:from>
    <xdr:to>
      <xdr:col>50</xdr:col>
      <xdr:colOff>165100</xdr:colOff>
      <xdr:row>77</xdr:row>
      <xdr:rowOff>121138</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221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137665</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2996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143643</xdr:rowOff>
    </xdr:from>
    <xdr:to>
      <xdr:col>45</xdr:col>
      <xdr:colOff>177800</xdr:colOff>
      <xdr:row>78</xdr:row>
      <xdr:rowOff>10961</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7861300" y="12830943"/>
          <a:ext cx="889000" cy="553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20720</xdr:rowOff>
    </xdr:from>
    <xdr:to>
      <xdr:col>46</xdr:col>
      <xdr:colOff>38100</xdr:colOff>
      <xdr:row>77</xdr:row>
      <xdr:rowOff>122320</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22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113447</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3315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10961</xdr:rowOff>
    </xdr:from>
    <xdr:to>
      <xdr:col>41</xdr:col>
      <xdr:colOff>50800</xdr:colOff>
      <xdr:row>79</xdr:row>
      <xdr:rowOff>14942</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6972300" y="13384061"/>
          <a:ext cx="889000" cy="175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164167</xdr:rowOff>
    </xdr:from>
    <xdr:to>
      <xdr:col>41</xdr:col>
      <xdr:colOff>101600</xdr:colOff>
      <xdr:row>77</xdr:row>
      <xdr:rowOff>94317</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19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110844</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2969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14643</xdr:rowOff>
    </xdr:from>
    <xdr:to>
      <xdr:col>36</xdr:col>
      <xdr:colOff>165100</xdr:colOff>
      <xdr:row>77</xdr:row>
      <xdr:rowOff>116243</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216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132770</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299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128029</xdr:rowOff>
    </xdr:from>
    <xdr:to>
      <xdr:col>55</xdr:col>
      <xdr:colOff>50800</xdr:colOff>
      <xdr:row>79</xdr:row>
      <xdr:rowOff>58179</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50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42956</xdr:rowOff>
    </xdr:from>
    <xdr:ext cx="469744"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3416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159786</xdr:rowOff>
    </xdr:from>
    <xdr:to>
      <xdr:col>50</xdr:col>
      <xdr:colOff>165100</xdr:colOff>
      <xdr:row>78</xdr:row>
      <xdr:rowOff>89936</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36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81063</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404428" y="13454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92843</xdr:rowOff>
    </xdr:from>
    <xdr:to>
      <xdr:col>46</xdr:col>
      <xdr:colOff>38100</xdr:colOff>
      <xdr:row>75</xdr:row>
      <xdr:rowOff>22993</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2780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39520</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483111" y="1255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131611</xdr:rowOff>
    </xdr:from>
    <xdr:to>
      <xdr:col>41</xdr:col>
      <xdr:colOff>101600</xdr:colOff>
      <xdr:row>78</xdr:row>
      <xdr:rowOff>61761</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333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52888</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594111" y="13425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135592</xdr:rowOff>
    </xdr:from>
    <xdr:to>
      <xdr:col>36</xdr:col>
      <xdr:colOff>165100</xdr:colOff>
      <xdr:row>79</xdr:row>
      <xdr:rowOff>65742</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50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56869</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37428" y="13601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40390</xdr:rowOff>
    </xdr:from>
    <xdr:to>
      <xdr:col>54</xdr:col>
      <xdr:colOff>189865</xdr:colOff>
      <xdr:row>99</xdr:row>
      <xdr:rowOff>56217</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475595" y="15470890"/>
          <a:ext cx="1270" cy="1558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60044</xdr:rowOff>
    </xdr:from>
    <xdr:ext cx="469744" cy="259045"/>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528300" y="17033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56217</xdr:rowOff>
    </xdr:from>
    <xdr:to>
      <xdr:col>55</xdr:col>
      <xdr:colOff>88900</xdr:colOff>
      <xdr:row>99</xdr:row>
      <xdr:rowOff>56217</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702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158517</xdr:rowOff>
    </xdr:from>
    <xdr:ext cx="599010" cy="259045"/>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528300" y="15246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40390</xdr:rowOff>
    </xdr:from>
    <xdr:to>
      <xdr:col>55</xdr:col>
      <xdr:colOff>88900</xdr:colOff>
      <xdr:row>90</xdr:row>
      <xdr:rowOff>40390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5470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170072</xdr:rowOff>
    </xdr:from>
    <xdr:to>
      <xdr:col>55</xdr:col>
      <xdr:colOff>0</xdr:colOff>
      <xdr:row>96</xdr:row>
      <xdr:rowOff>109961</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9639300" y="15772022"/>
          <a:ext cx="838200" cy="797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148534</xdr:rowOff>
    </xdr:from>
    <xdr:ext cx="534377" cy="259045"/>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528300" y="164362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170107</xdr:rowOff>
    </xdr:from>
    <xdr:to>
      <xdr:col>55</xdr:col>
      <xdr:colOff>50800</xdr:colOff>
      <xdr:row>96</xdr:row>
      <xdr:rowOff>100257</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426700" y="1645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109961</xdr:rowOff>
    </xdr:from>
    <xdr:to>
      <xdr:col>50</xdr:col>
      <xdr:colOff>114300</xdr:colOff>
      <xdr:row>97</xdr:row>
      <xdr:rowOff>111843</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8750300" y="16569161"/>
          <a:ext cx="889000" cy="173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109975</xdr:rowOff>
    </xdr:from>
    <xdr:to>
      <xdr:col>50</xdr:col>
      <xdr:colOff>165100</xdr:colOff>
      <xdr:row>97</xdr:row>
      <xdr:rowOff>40125</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588500" y="1656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31252</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66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44014</xdr:rowOff>
    </xdr:from>
    <xdr:to>
      <xdr:col>45</xdr:col>
      <xdr:colOff>177800</xdr:colOff>
      <xdr:row>97</xdr:row>
      <xdr:rowOff>111843</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7861300" y="16674664"/>
          <a:ext cx="889000" cy="67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96628</xdr:rowOff>
    </xdr:from>
    <xdr:to>
      <xdr:col>46</xdr:col>
      <xdr:colOff>38100</xdr:colOff>
      <xdr:row>97</xdr:row>
      <xdr:rowOff>26778</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99500" y="1655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43305</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331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145503</xdr:rowOff>
    </xdr:from>
    <xdr:to>
      <xdr:col>41</xdr:col>
      <xdr:colOff>50800</xdr:colOff>
      <xdr:row>97</xdr:row>
      <xdr:rowOff>44014</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a:off x="6972300" y="16604703"/>
          <a:ext cx="889000" cy="69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118804</xdr:rowOff>
    </xdr:from>
    <xdr:to>
      <xdr:col>41</xdr:col>
      <xdr:colOff>101600</xdr:colOff>
      <xdr:row>97</xdr:row>
      <xdr:rowOff>48954</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810500" y="16578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65481</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6353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124268</xdr:rowOff>
    </xdr:from>
    <xdr:to>
      <xdr:col>36</xdr:col>
      <xdr:colOff>165100</xdr:colOff>
      <xdr:row>97</xdr:row>
      <xdr:rowOff>54418</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6921500" y="16583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45545</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6676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91</xdr:row>
      <xdr:rowOff>119272</xdr:rowOff>
    </xdr:from>
    <xdr:to>
      <xdr:col>55</xdr:col>
      <xdr:colOff>50800</xdr:colOff>
      <xdr:row>92</xdr:row>
      <xdr:rowOff>49422</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10426700" y="15721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142149</xdr:rowOff>
    </xdr:from>
    <xdr:ext cx="599010" cy="259045"/>
    <xdr:sp macro="" textlink="">
      <xdr:nvSpPr>
        <xdr:cNvPr id="486" name="普通建設事業費 （ うち更新整備　）該当値テキスト">
          <a:extLst>
            <a:ext uri="{FF2B5EF4-FFF2-40B4-BE49-F238E27FC236}">
              <a16:creationId xmlns:a16="http://schemas.microsoft.com/office/drawing/2014/main" id="{00000000-0008-0000-0600-0000E6010000}"/>
            </a:ext>
          </a:extLst>
        </xdr:cNvPr>
        <xdr:cNvSpPr txBox="1"/>
      </xdr:nvSpPr>
      <xdr:spPr>
        <a:xfrm>
          <a:off x="10528300" y="15572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59161</xdr:rowOff>
    </xdr:from>
    <xdr:to>
      <xdr:col>50</xdr:col>
      <xdr:colOff>165100</xdr:colOff>
      <xdr:row>96</xdr:row>
      <xdr:rowOff>160761</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9588500" y="1651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5838</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372111" y="16293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61043</xdr:rowOff>
    </xdr:from>
    <xdr:to>
      <xdr:col>46</xdr:col>
      <xdr:colOff>38100</xdr:colOff>
      <xdr:row>97</xdr:row>
      <xdr:rowOff>162643</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8699500" y="16691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153770</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483111" y="16784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164664</xdr:rowOff>
    </xdr:from>
    <xdr:to>
      <xdr:col>41</xdr:col>
      <xdr:colOff>101600</xdr:colOff>
      <xdr:row>97</xdr:row>
      <xdr:rowOff>94814</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7810500" y="1662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85941</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594111" y="16716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94703</xdr:rowOff>
    </xdr:from>
    <xdr:to>
      <xdr:col>36</xdr:col>
      <xdr:colOff>165100</xdr:colOff>
      <xdr:row>97</xdr:row>
      <xdr:rowOff>24853</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6921500" y="16553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41380</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705111" y="16329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a:extLst>
            <a:ext uri="{FF2B5EF4-FFF2-40B4-BE49-F238E27FC236}">
              <a16:creationId xmlns:a16="http://schemas.microsoft.com/office/drawing/2014/main" id="{00000000-0008-0000-06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71711</xdr:rowOff>
    </xdr:from>
    <xdr:to>
      <xdr:col>85</xdr:col>
      <xdr:colOff>126364</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6317595" y="5386661"/>
          <a:ext cx="1269" cy="1344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9" name="災害復旧事業費最小値テキスト">
          <a:extLst>
            <a:ext uri="{FF2B5EF4-FFF2-40B4-BE49-F238E27FC236}">
              <a16:creationId xmlns:a16="http://schemas.microsoft.com/office/drawing/2014/main" id="{00000000-0008-0000-0600-000007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18388</xdr:rowOff>
    </xdr:from>
    <xdr:ext cx="534377" cy="259045"/>
    <xdr:sp macro="" textlink="">
      <xdr:nvSpPr>
        <xdr:cNvPr id="521" name="災害復旧事業費最大値テキスト">
          <a:extLst>
            <a:ext uri="{FF2B5EF4-FFF2-40B4-BE49-F238E27FC236}">
              <a16:creationId xmlns:a16="http://schemas.microsoft.com/office/drawing/2014/main" id="{00000000-0008-0000-0600-000009020000}"/>
            </a:ext>
          </a:extLst>
        </xdr:cNvPr>
        <xdr:cNvSpPr txBox="1"/>
      </xdr:nvSpPr>
      <xdr:spPr>
        <a:xfrm>
          <a:off x="16370300" y="5161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71711</xdr:rowOff>
    </xdr:from>
    <xdr:to>
      <xdr:col>86</xdr:col>
      <xdr:colOff>25400</xdr:colOff>
      <xdr:row>31</xdr:row>
      <xdr:rowOff>71711</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5386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78496</xdr:rowOff>
    </xdr:from>
    <xdr:ext cx="469744" cy="259045"/>
    <xdr:sp macro="" textlink="">
      <xdr:nvSpPr>
        <xdr:cNvPr id="524" name="災害復旧事業費平均値テキスト">
          <a:extLst>
            <a:ext uri="{FF2B5EF4-FFF2-40B4-BE49-F238E27FC236}">
              <a16:creationId xmlns:a16="http://schemas.microsoft.com/office/drawing/2014/main" id="{00000000-0008-0000-0600-00000C020000}"/>
            </a:ext>
          </a:extLst>
        </xdr:cNvPr>
        <xdr:cNvSpPr txBox="1"/>
      </xdr:nvSpPr>
      <xdr:spPr>
        <a:xfrm>
          <a:off x="16370300" y="64221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55620</xdr:rowOff>
    </xdr:from>
    <xdr:to>
      <xdr:col>85</xdr:col>
      <xdr:colOff>177800</xdr:colOff>
      <xdr:row>38</xdr:row>
      <xdr:rowOff>157220</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6268700" y="657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27883</xdr:rowOff>
    </xdr:from>
    <xdr:to>
      <xdr:col>81</xdr:col>
      <xdr:colOff>101600</xdr:colOff>
      <xdr:row>38</xdr:row>
      <xdr:rowOff>129483</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5430500" y="6542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146010</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46428" y="6318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146641</xdr:rowOff>
    </xdr:from>
    <xdr:to>
      <xdr:col>76</xdr:col>
      <xdr:colOff>165100</xdr:colOff>
      <xdr:row>38</xdr:row>
      <xdr:rowOff>76791</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4541500" y="6490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93318</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357428" y="6265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16681</xdr:rowOff>
    </xdr:from>
    <xdr:to>
      <xdr:col>72</xdr:col>
      <xdr:colOff>38100</xdr:colOff>
      <xdr:row>38</xdr:row>
      <xdr:rowOff>118281</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3652500" y="6531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134809</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468428" y="6307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17291</xdr:rowOff>
    </xdr:from>
    <xdr:to>
      <xdr:col>67</xdr:col>
      <xdr:colOff>101600</xdr:colOff>
      <xdr:row>38</xdr:row>
      <xdr:rowOff>118891</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2763500" y="6532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135418</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579428" y="6307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43" name="災害復旧事業費該当値テキスト">
          <a:extLst>
            <a:ext uri="{FF2B5EF4-FFF2-40B4-BE49-F238E27FC236}">
              <a16:creationId xmlns:a16="http://schemas.microsoft.com/office/drawing/2014/main" id="{00000000-0008-0000-0600-00001F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a:extLst>
            <a:ext uri="{FF2B5EF4-FFF2-40B4-BE49-F238E27FC236}">
              <a16:creationId xmlns:a16="http://schemas.microsoft.com/office/drawing/2014/main" id="{00000000-0008-0000-0600-000038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a:extLst>
            <a:ext uri="{FF2B5EF4-FFF2-40B4-BE49-F238E27FC236}">
              <a16:creationId xmlns:a16="http://schemas.microsoft.com/office/drawing/2014/main" id="{00000000-0008-0000-0600-00003A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a:extLst>
            <a:ext uri="{FF2B5EF4-FFF2-40B4-BE49-F238E27FC236}">
              <a16:creationId xmlns:a16="http://schemas.microsoft.com/office/drawing/2014/main" id="{00000000-0008-0000-0600-00003D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a:extLst>
            <a:ext uri="{FF2B5EF4-FFF2-40B4-BE49-F238E27FC236}">
              <a16:creationId xmlns:a16="http://schemas.microsoft.com/office/drawing/2014/main" id="{00000000-0008-0000-0600-000050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a:extLst>
            <a:ext uri="{FF2B5EF4-FFF2-40B4-BE49-F238E27FC236}">
              <a16:creationId xmlns:a16="http://schemas.microsoft.com/office/drawing/2014/main" id="{00000000-0008-0000-06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467</xdr:rowOff>
    </xdr:from>
    <xdr:to>
      <xdr:col>85</xdr:col>
      <xdr:colOff>126364</xdr:colOff>
      <xdr:row>78</xdr:row>
      <xdr:rowOff>131339</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6317595" y="12001967"/>
          <a:ext cx="1269" cy="1502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135166</xdr:rowOff>
    </xdr:from>
    <xdr:ext cx="534377" cy="259045"/>
    <xdr:sp macro="" textlink="">
      <xdr:nvSpPr>
        <xdr:cNvPr id="628" name="公債費最小値テキスト">
          <a:extLst>
            <a:ext uri="{FF2B5EF4-FFF2-40B4-BE49-F238E27FC236}">
              <a16:creationId xmlns:a16="http://schemas.microsoft.com/office/drawing/2014/main" id="{00000000-0008-0000-0600-000074020000}"/>
            </a:ext>
          </a:extLst>
        </xdr:cNvPr>
        <xdr:cNvSpPr txBox="1"/>
      </xdr:nvSpPr>
      <xdr:spPr>
        <a:xfrm>
          <a:off x="16370300" y="13508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131339</xdr:rowOff>
    </xdr:from>
    <xdr:to>
      <xdr:col>86</xdr:col>
      <xdr:colOff>25400</xdr:colOff>
      <xdr:row>78</xdr:row>
      <xdr:rowOff>131339</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350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118594</xdr:rowOff>
    </xdr:from>
    <xdr:ext cx="599010" cy="259045"/>
    <xdr:sp macro="" textlink="">
      <xdr:nvSpPr>
        <xdr:cNvPr id="630" name="公債費最大値テキスト">
          <a:extLst>
            <a:ext uri="{FF2B5EF4-FFF2-40B4-BE49-F238E27FC236}">
              <a16:creationId xmlns:a16="http://schemas.microsoft.com/office/drawing/2014/main" id="{00000000-0008-0000-0600-000076020000}"/>
            </a:ext>
          </a:extLst>
        </xdr:cNvPr>
        <xdr:cNvSpPr txBox="1"/>
      </xdr:nvSpPr>
      <xdr:spPr>
        <a:xfrm>
          <a:off x="16370300" y="11777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467</xdr:rowOff>
    </xdr:from>
    <xdr:to>
      <xdr:col>86</xdr:col>
      <xdr:colOff>25400</xdr:colOff>
      <xdr:row>70</xdr:row>
      <xdr:rowOff>467</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200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139962</xdr:rowOff>
    </xdr:from>
    <xdr:to>
      <xdr:col>85</xdr:col>
      <xdr:colOff>127000</xdr:colOff>
      <xdr:row>77</xdr:row>
      <xdr:rowOff>7193</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5481300" y="13170162"/>
          <a:ext cx="838200" cy="38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39457</xdr:rowOff>
    </xdr:from>
    <xdr:ext cx="534377" cy="259045"/>
    <xdr:sp macro="" textlink="">
      <xdr:nvSpPr>
        <xdr:cNvPr id="633" name="公債費平均値テキスト">
          <a:extLst>
            <a:ext uri="{FF2B5EF4-FFF2-40B4-BE49-F238E27FC236}">
              <a16:creationId xmlns:a16="http://schemas.microsoft.com/office/drawing/2014/main" id="{00000000-0008-0000-0600-000079020000}"/>
            </a:ext>
          </a:extLst>
        </xdr:cNvPr>
        <xdr:cNvSpPr txBox="1"/>
      </xdr:nvSpPr>
      <xdr:spPr>
        <a:xfrm>
          <a:off x="16370300" y="12726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16580</xdr:rowOff>
    </xdr:from>
    <xdr:to>
      <xdr:col>85</xdr:col>
      <xdr:colOff>177800</xdr:colOff>
      <xdr:row>75</xdr:row>
      <xdr:rowOff>118180</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6268700" y="12875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122131</xdr:rowOff>
    </xdr:from>
    <xdr:to>
      <xdr:col>81</xdr:col>
      <xdr:colOff>50800</xdr:colOff>
      <xdr:row>76</xdr:row>
      <xdr:rowOff>139962</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4592300" y="13152331"/>
          <a:ext cx="889000" cy="17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34983</xdr:rowOff>
    </xdr:from>
    <xdr:to>
      <xdr:col>81</xdr:col>
      <xdr:colOff>101600</xdr:colOff>
      <xdr:row>75</xdr:row>
      <xdr:rowOff>136583</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5430500" y="12893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153110</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14111" y="12668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122131</xdr:rowOff>
    </xdr:from>
    <xdr:to>
      <xdr:col>76</xdr:col>
      <xdr:colOff>114300</xdr:colOff>
      <xdr:row>76</xdr:row>
      <xdr:rowOff>133021</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3703300" y="13152331"/>
          <a:ext cx="889000" cy="10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34820</xdr:rowOff>
    </xdr:from>
    <xdr:to>
      <xdr:col>76</xdr:col>
      <xdr:colOff>165100</xdr:colOff>
      <xdr:row>75</xdr:row>
      <xdr:rowOff>136420</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4541500" y="1289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152947</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325111" y="12668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133021</xdr:rowOff>
    </xdr:from>
    <xdr:to>
      <xdr:col>71</xdr:col>
      <xdr:colOff>177800</xdr:colOff>
      <xdr:row>76</xdr:row>
      <xdr:rowOff>144076</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flipV="1">
          <a:off x="12814300" y="13163221"/>
          <a:ext cx="889000" cy="11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164795</xdr:rowOff>
    </xdr:from>
    <xdr:to>
      <xdr:col>72</xdr:col>
      <xdr:colOff>38100</xdr:colOff>
      <xdr:row>76</xdr:row>
      <xdr:rowOff>94945</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3652500" y="13023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111472</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36111" y="12798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169694</xdr:rowOff>
    </xdr:from>
    <xdr:to>
      <xdr:col>67</xdr:col>
      <xdr:colOff>101600</xdr:colOff>
      <xdr:row>76</xdr:row>
      <xdr:rowOff>99844</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2763500" y="13028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116371</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47111" y="12803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127843</xdr:rowOff>
    </xdr:from>
    <xdr:to>
      <xdr:col>85</xdr:col>
      <xdr:colOff>177800</xdr:colOff>
      <xdr:row>77</xdr:row>
      <xdr:rowOff>57993</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6268700" y="1315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106270</xdr:rowOff>
    </xdr:from>
    <xdr:ext cx="534377" cy="259045"/>
    <xdr:sp macro="" textlink="">
      <xdr:nvSpPr>
        <xdr:cNvPr id="652" name="公債費該当値テキスト">
          <a:extLst>
            <a:ext uri="{FF2B5EF4-FFF2-40B4-BE49-F238E27FC236}">
              <a16:creationId xmlns:a16="http://schemas.microsoft.com/office/drawing/2014/main" id="{00000000-0008-0000-0600-00008C020000}"/>
            </a:ext>
          </a:extLst>
        </xdr:cNvPr>
        <xdr:cNvSpPr txBox="1"/>
      </xdr:nvSpPr>
      <xdr:spPr>
        <a:xfrm>
          <a:off x="16370300" y="13136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89162</xdr:rowOff>
    </xdr:from>
    <xdr:to>
      <xdr:col>81</xdr:col>
      <xdr:colOff>101600</xdr:colOff>
      <xdr:row>77</xdr:row>
      <xdr:rowOff>19312</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5430500" y="13119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10439</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214111" y="13212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71331</xdr:rowOff>
    </xdr:from>
    <xdr:to>
      <xdr:col>76</xdr:col>
      <xdr:colOff>165100</xdr:colOff>
      <xdr:row>77</xdr:row>
      <xdr:rowOff>1481</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4541500" y="13101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164058</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325111" y="13194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82221</xdr:rowOff>
    </xdr:from>
    <xdr:to>
      <xdr:col>72</xdr:col>
      <xdr:colOff>38100</xdr:colOff>
      <xdr:row>77</xdr:row>
      <xdr:rowOff>12371</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3652500" y="13112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3498</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3436111" y="13205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93276</xdr:rowOff>
    </xdr:from>
    <xdr:to>
      <xdr:col>67</xdr:col>
      <xdr:colOff>101600</xdr:colOff>
      <xdr:row>77</xdr:row>
      <xdr:rowOff>23426</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2763500" y="13123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14553</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547111" y="13216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a:extLst>
            <a:ext uri="{FF2B5EF4-FFF2-40B4-BE49-F238E27FC236}">
              <a16:creationId xmlns:a16="http://schemas.microsoft.com/office/drawing/2014/main" id="{00000000-0008-0000-06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113207</xdr:rowOff>
    </xdr:from>
    <xdr:to>
      <xdr:col>85</xdr:col>
      <xdr:colOff>126364</xdr:colOff>
      <xdr:row>99</xdr:row>
      <xdr:rowOff>28626</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6317595" y="15543707"/>
          <a:ext cx="1269" cy="1458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32453</xdr:rowOff>
    </xdr:from>
    <xdr:ext cx="469744" cy="259045"/>
    <xdr:sp macro="" textlink="">
      <xdr:nvSpPr>
        <xdr:cNvPr id="685" name="積立金最小値テキスト">
          <a:extLst>
            <a:ext uri="{FF2B5EF4-FFF2-40B4-BE49-F238E27FC236}">
              <a16:creationId xmlns:a16="http://schemas.microsoft.com/office/drawing/2014/main" id="{00000000-0008-0000-0600-0000AD020000}"/>
            </a:ext>
          </a:extLst>
        </xdr:cNvPr>
        <xdr:cNvSpPr txBox="1"/>
      </xdr:nvSpPr>
      <xdr:spPr>
        <a:xfrm>
          <a:off x="16370300" y="17006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28626</xdr:rowOff>
    </xdr:from>
    <xdr:to>
      <xdr:col>86</xdr:col>
      <xdr:colOff>25400</xdr:colOff>
      <xdr:row>99</xdr:row>
      <xdr:rowOff>28626</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7002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59884</xdr:rowOff>
    </xdr:from>
    <xdr:ext cx="599010" cy="259045"/>
    <xdr:sp macro="" textlink="">
      <xdr:nvSpPr>
        <xdr:cNvPr id="687" name="積立金最大値テキスト">
          <a:extLst>
            <a:ext uri="{FF2B5EF4-FFF2-40B4-BE49-F238E27FC236}">
              <a16:creationId xmlns:a16="http://schemas.microsoft.com/office/drawing/2014/main" id="{00000000-0008-0000-0600-0000AF020000}"/>
            </a:ext>
          </a:extLst>
        </xdr:cNvPr>
        <xdr:cNvSpPr txBox="1"/>
      </xdr:nvSpPr>
      <xdr:spPr>
        <a:xfrm>
          <a:off x="16370300" y="15318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113207</xdr:rowOff>
    </xdr:from>
    <xdr:to>
      <xdr:col>86</xdr:col>
      <xdr:colOff>25400</xdr:colOff>
      <xdr:row>90</xdr:row>
      <xdr:rowOff>113207</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554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165075</xdr:rowOff>
    </xdr:from>
    <xdr:to>
      <xdr:col>85</xdr:col>
      <xdr:colOff>127000</xdr:colOff>
      <xdr:row>95</xdr:row>
      <xdr:rowOff>165202</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5481300" y="16109925"/>
          <a:ext cx="838200" cy="343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148938</xdr:rowOff>
    </xdr:from>
    <xdr:ext cx="534377" cy="259045"/>
    <xdr:sp macro="" textlink="">
      <xdr:nvSpPr>
        <xdr:cNvPr id="690" name="積立金平均値テキスト">
          <a:extLst>
            <a:ext uri="{FF2B5EF4-FFF2-40B4-BE49-F238E27FC236}">
              <a16:creationId xmlns:a16="http://schemas.microsoft.com/office/drawing/2014/main" id="{00000000-0008-0000-0600-0000B2020000}"/>
            </a:ext>
          </a:extLst>
        </xdr:cNvPr>
        <xdr:cNvSpPr txBox="1"/>
      </xdr:nvSpPr>
      <xdr:spPr>
        <a:xfrm>
          <a:off x="16370300" y="166081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170511</xdr:rowOff>
    </xdr:from>
    <xdr:to>
      <xdr:col>85</xdr:col>
      <xdr:colOff>177800</xdr:colOff>
      <xdr:row>97</xdr:row>
      <xdr:rowOff>100661</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6268700" y="16629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22631</xdr:rowOff>
    </xdr:from>
    <xdr:to>
      <xdr:col>81</xdr:col>
      <xdr:colOff>50800</xdr:colOff>
      <xdr:row>95</xdr:row>
      <xdr:rowOff>165202</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4592300" y="15624581"/>
          <a:ext cx="889000" cy="828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168720</xdr:rowOff>
    </xdr:from>
    <xdr:to>
      <xdr:col>81</xdr:col>
      <xdr:colOff>101600</xdr:colOff>
      <xdr:row>97</xdr:row>
      <xdr:rowOff>98870</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5430500" y="1662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89997</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14111" y="16720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22631</xdr:rowOff>
    </xdr:from>
    <xdr:to>
      <xdr:col>76</xdr:col>
      <xdr:colOff>114300</xdr:colOff>
      <xdr:row>96</xdr:row>
      <xdr:rowOff>156794</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3703300" y="15624581"/>
          <a:ext cx="889000" cy="991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110325</xdr:rowOff>
    </xdr:from>
    <xdr:to>
      <xdr:col>76</xdr:col>
      <xdr:colOff>165100</xdr:colOff>
      <xdr:row>97</xdr:row>
      <xdr:rowOff>40475</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4541500" y="1656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31602</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25111" y="16662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156794</xdr:rowOff>
    </xdr:from>
    <xdr:to>
      <xdr:col>71</xdr:col>
      <xdr:colOff>177800</xdr:colOff>
      <xdr:row>97</xdr:row>
      <xdr:rowOff>50622</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flipV="1">
          <a:off x="12814300" y="16615994"/>
          <a:ext cx="889000" cy="65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135573</xdr:rowOff>
    </xdr:from>
    <xdr:to>
      <xdr:col>72</xdr:col>
      <xdr:colOff>38100</xdr:colOff>
      <xdr:row>98</xdr:row>
      <xdr:rowOff>65723</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3652500" y="16766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56850</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36111" y="1685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151905</xdr:rowOff>
    </xdr:from>
    <xdr:to>
      <xdr:col>67</xdr:col>
      <xdr:colOff>101600</xdr:colOff>
      <xdr:row>98</xdr:row>
      <xdr:rowOff>82055</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2763500" y="1678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73182</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47111" y="16875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114275</xdr:rowOff>
    </xdr:from>
    <xdr:to>
      <xdr:col>85</xdr:col>
      <xdr:colOff>177800</xdr:colOff>
      <xdr:row>94</xdr:row>
      <xdr:rowOff>44425</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6268700" y="1605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137152</xdr:rowOff>
    </xdr:from>
    <xdr:ext cx="534377" cy="259045"/>
    <xdr:sp macro="" textlink="">
      <xdr:nvSpPr>
        <xdr:cNvPr id="709" name="積立金該当値テキスト">
          <a:extLst>
            <a:ext uri="{FF2B5EF4-FFF2-40B4-BE49-F238E27FC236}">
              <a16:creationId xmlns:a16="http://schemas.microsoft.com/office/drawing/2014/main" id="{00000000-0008-0000-0600-0000C5020000}"/>
            </a:ext>
          </a:extLst>
        </xdr:cNvPr>
        <xdr:cNvSpPr txBox="1"/>
      </xdr:nvSpPr>
      <xdr:spPr>
        <a:xfrm>
          <a:off x="16370300" y="15910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114402</xdr:rowOff>
    </xdr:from>
    <xdr:to>
      <xdr:col>81</xdr:col>
      <xdr:colOff>101600</xdr:colOff>
      <xdr:row>96</xdr:row>
      <xdr:rowOff>44552</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5430500" y="1640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61079</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5214111" y="1617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90</xdr:row>
      <xdr:rowOff>143281</xdr:rowOff>
    </xdr:from>
    <xdr:to>
      <xdr:col>76</xdr:col>
      <xdr:colOff>165100</xdr:colOff>
      <xdr:row>91</xdr:row>
      <xdr:rowOff>73431</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4541500" y="15573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89</xdr:row>
      <xdr:rowOff>89958</xdr:rowOff>
    </xdr:from>
    <xdr:ext cx="599010"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292795" y="15349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105994</xdr:rowOff>
    </xdr:from>
    <xdr:to>
      <xdr:col>72</xdr:col>
      <xdr:colOff>38100</xdr:colOff>
      <xdr:row>97</xdr:row>
      <xdr:rowOff>36144</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3652500" y="16565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52671</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3436111" y="16340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171272</xdr:rowOff>
    </xdr:from>
    <xdr:to>
      <xdr:col>67</xdr:col>
      <xdr:colOff>101600</xdr:colOff>
      <xdr:row>97</xdr:row>
      <xdr:rowOff>101422</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2763500" y="16630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117949</xdr:rowOff>
    </xdr:from>
    <xdr:ext cx="534377"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2547111" y="16405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13010</xdr:rowOff>
    </xdr:from>
    <xdr:to>
      <xdr:col>116</xdr:col>
      <xdr:colOff>62864</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499410"/>
          <a:ext cx="1269" cy="1155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131137</xdr:rowOff>
    </xdr:from>
    <xdr:ext cx="534377"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5274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13010</xdr:rowOff>
    </xdr:from>
    <xdr:to>
      <xdr:col>116</xdr:col>
      <xdr:colOff>152400</xdr:colOff>
      <xdr:row>32</xdr:row>
      <xdr:rowOff>13010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499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71486</xdr:rowOff>
    </xdr:from>
    <xdr:to>
      <xdr:col>116</xdr:col>
      <xdr:colOff>63500</xdr:colOff>
      <xdr:row>35</xdr:row>
      <xdr:rowOff>170332</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21323300" y="6072236"/>
          <a:ext cx="838200" cy="98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169100</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3413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19223</xdr:rowOff>
    </xdr:from>
    <xdr:to>
      <xdr:col>116</xdr:col>
      <xdr:colOff>114300</xdr:colOff>
      <xdr:row>37</xdr:row>
      <xdr:rowOff>120823</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362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170332</xdr:rowOff>
    </xdr:from>
    <xdr:to>
      <xdr:col>111</xdr:col>
      <xdr:colOff>177800</xdr:colOff>
      <xdr:row>38</xdr:row>
      <xdr:rowOff>42911</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20434300" y="6171082"/>
          <a:ext cx="889000" cy="386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39888</xdr:rowOff>
    </xdr:from>
    <xdr:to>
      <xdr:col>112</xdr:col>
      <xdr:colOff>38100</xdr:colOff>
      <xdr:row>37</xdr:row>
      <xdr:rowOff>141488</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383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132615</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428" y="6476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42911</xdr:rowOff>
    </xdr:from>
    <xdr:to>
      <xdr:col>107</xdr:col>
      <xdr:colOff>50800</xdr:colOff>
      <xdr:row>38</xdr:row>
      <xdr:rowOff>107421</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flipV="1">
          <a:off x="19545300" y="6558011"/>
          <a:ext cx="889000" cy="64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18903</xdr:rowOff>
    </xdr:from>
    <xdr:to>
      <xdr:col>107</xdr:col>
      <xdr:colOff>101600</xdr:colOff>
      <xdr:row>37</xdr:row>
      <xdr:rowOff>120503</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362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137030</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428" y="6137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107421</xdr:rowOff>
    </xdr:from>
    <xdr:to>
      <xdr:col>102</xdr:col>
      <xdr:colOff>114300</xdr:colOff>
      <xdr:row>38</xdr:row>
      <xdr:rowOff>139700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flipV="1">
          <a:off x="18656300" y="6622521"/>
          <a:ext cx="889000" cy="32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76738</xdr:rowOff>
    </xdr:from>
    <xdr:to>
      <xdr:col>102</xdr:col>
      <xdr:colOff>165100</xdr:colOff>
      <xdr:row>38</xdr:row>
      <xdr:rowOff>6888</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42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23415</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10428" y="6195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151765</xdr:rowOff>
    </xdr:from>
    <xdr:to>
      <xdr:col>98</xdr:col>
      <xdr:colOff>38100</xdr:colOff>
      <xdr:row>38</xdr:row>
      <xdr:rowOff>81915</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49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98442</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21428" y="6270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20686</xdr:rowOff>
    </xdr:from>
    <xdr:to>
      <xdr:col>116</xdr:col>
      <xdr:colOff>114300</xdr:colOff>
      <xdr:row>35</xdr:row>
      <xdr:rowOff>122286</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02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43563</xdr:rowOff>
    </xdr:from>
    <xdr:ext cx="534377"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5872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119532</xdr:rowOff>
    </xdr:from>
    <xdr:to>
      <xdr:col>112</xdr:col>
      <xdr:colOff>38100</xdr:colOff>
      <xdr:row>36</xdr:row>
      <xdr:rowOff>49682</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120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34</xdr:row>
      <xdr:rowOff>66209</xdr:rowOff>
    </xdr:from>
    <xdr:ext cx="534377"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056111" y="5895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163561</xdr:rowOff>
    </xdr:from>
    <xdr:to>
      <xdr:col>107</xdr:col>
      <xdr:colOff>101600</xdr:colOff>
      <xdr:row>38</xdr:row>
      <xdr:rowOff>93711</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50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84838</xdr:rowOff>
    </xdr:from>
    <xdr:ext cx="469744"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199428" y="659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56621</xdr:rowOff>
    </xdr:from>
    <xdr:to>
      <xdr:col>102</xdr:col>
      <xdr:colOff>165100</xdr:colOff>
      <xdr:row>38</xdr:row>
      <xdr:rowOff>158221</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571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149348</xdr:rowOff>
    </xdr:from>
    <xdr:ext cx="378565"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356017" y="66644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a:extLst>
            <a:ext uri="{FF2B5EF4-FFF2-40B4-BE49-F238E27FC236}">
              <a16:creationId xmlns:a16="http://schemas.microsoft.com/office/drawing/2014/main" id="{00000000-0008-0000-06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86939</xdr:rowOff>
    </xdr:from>
    <xdr:to>
      <xdr:col>116</xdr:col>
      <xdr:colOff>62864</xdr:colOff>
      <xdr:row>58</xdr:row>
      <xdr:rowOff>139700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2159595" y="9002339"/>
          <a:ext cx="1269" cy="1081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5" name="貸付金最小値テキスト">
          <a:extLst>
            <a:ext uri="{FF2B5EF4-FFF2-40B4-BE49-F238E27FC236}">
              <a16:creationId xmlns:a16="http://schemas.microsoft.com/office/drawing/2014/main" id="{00000000-0008-0000-0600-00001B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51</xdr:row>
      <xdr:rowOff>33616</xdr:rowOff>
    </xdr:from>
    <xdr:ext cx="534377" cy="259045"/>
    <xdr:sp macro="" textlink="">
      <xdr:nvSpPr>
        <xdr:cNvPr id="797" name="貸付金最大値テキスト">
          <a:extLst>
            <a:ext uri="{FF2B5EF4-FFF2-40B4-BE49-F238E27FC236}">
              <a16:creationId xmlns:a16="http://schemas.microsoft.com/office/drawing/2014/main" id="{00000000-0008-0000-0600-00001D030000}"/>
            </a:ext>
          </a:extLst>
        </xdr:cNvPr>
        <xdr:cNvSpPr txBox="1"/>
      </xdr:nvSpPr>
      <xdr:spPr>
        <a:xfrm>
          <a:off x="22212300" y="877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86939</xdr:rowOff>
    </xdr:from>
    <xdr:to>
      <xdr:col>116</xdr:col>
      <xdr:colOff>152400</xdr:colOff>
      <xdr:row>52</xdr:row>
      <xdr:rowOff>86939</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9002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131939</xdr:rowOff>
    </xdr:from>
    <xdr:ext cx="469744" cy="259045"/>
    <xdr:sp macro="" textlink="">
      <xdr:nvSpPr>
        <xdr:cNvPr id="800" name="貸付金平均値テキスト">
          <a:extLst>
            <a:ext uri="{FF2B5EF4-FFF2-40B4-BE49-F238E27FC236}">
              <a16:creationId xmlns:a16="http://schemas.microsoft.com/office/drawing/2014/main" id="{00000000-0008-0000-0600-000020030000}"/>
            </a:ext>
          </a:extLst>
        </xdr:cNvPr>
        <xdr:cNvSpPr txBox="1"/>
      </xdr:nvSpPr>
      <xdr:spPr>
        <a:xfrm>
          <a:off x="22212300" y="95616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109062</xdr:rowOff>
    </xdr:from>
    <xdr:to>
      <xdr:col>116</xdr:col>
      <xdr:colOff>114300</xdr:colOff>
      <xdr:row>57</xdr:row>
      <xdr:rowOff>39212</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2110700" y="9710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127305</xdr:rowOff>
    </xdr:from>
    <xdr:to>
      <xdr:col>112</xdr:col>
      <xdr:colOff>38100</xdr:colOff>
      <xdr:row>57</xdr:row>
      <xdr:rowOff>57455</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1272500" y="972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73982</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088428" y="9503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107462</xdr:rowOff>
    </xdr:from>
    <xdr:to>
      <xdr:col>107</xdr:col>
      <xdr:colOff>101600</xdr:colOff>
      <xdr:row>57</xdr:row>
      <xdr:rowOff>37612</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0383500" y="9708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54139</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199428" y="9483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6696</xdr:rowOff>
    </xdr:from>
    <xdr:to>
      <xdr:col>102</xdr:col>
      <xdr:colOff>165100</xdr:colOff>
      <xdr:row>57</xdr:row>
      <xdr:rowOff>108296</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9494500" y="9779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124823</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10428" y="9554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17349</xdr:rowOff>
    </xdr:from>
    <xdr:to>
      <xdr:col>98</xdr:col>
      <xdr:colOff>38100</xdr:colOff>
      <xdr:row>57</xdr:row>
      <xdr:rowOff>118949</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8605500" y="978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135476</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21428" y="9565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19" name="貸付金該当値テキスト">
          <a:extLst>
            <a:ext uri="{FF2B5EF4-FFF2-40B4-BE49-F238E27FC236}">
              <a16:creationId xmlns:a16="http://schemas.microsoft.com/office/drawing/2014/main" id="{00000000-0008-0000-0600-000033030000}"/>
            </a:ext>
          </a:extLst>
        </xdr:cNvPr>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a:extLst>
            <a:ext uri="{FF2B5EF4-FFF2-40B4-BE49-F238E27FC236}">
              <a16:creationId xmlns:a16="http://schemas.microsoft.com/office/drawing/2014/main" id="{00000000-0008-0000-0600-00005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130670</xdr:rowOff>
    </xdr:from>
    <xdr:to>
      <xdr:col>116</xdr:col>
      <xdr:colOff>62864</xdr:colOff>
      <xdr:row>78</xdr:row>
      <xdr:rowOff>66815</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2159595" y="12132170"/>
          <a:ext cx="1269" cy="130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70642</xdr:rowOff>
    </xdr:from>
    <xdr:ext cx="534377" cy="259045"/>
    <xdr:sp macro="" textlink="">
      <xdr:nvSpPr>
        <xdr:cNvPr id="853" name="繰出金最小値テキスト">
          <a:extLst>
            <a:ext uri="{FF2B5EF4-FFF2-40B4-BE49-F238E27FC236}">
              <a16:creationId xmlns:a16="http://schemas.microsoft.com/office/drawing/2014/main" id="{00000000-0008-0000-0600-000055030000}"/>
            </a:ext>
          </a:extLst>
        </xdr:cNvPr>
        <xdr:cNvSpPr txBox="1"/>
      </xdr:nvSpPr>
      <xdr:spPr>
        <a:xfrm>
          <a:off x="22212300" y="13443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66815</xdr:rowOff>
    </xdr:from>
    <xdr:to>
      <xdr:col>116</xdr:col>
      <xdr:colOff>152400</xdr:colOff>
      <xdr:row>78</xdr:row>
      <xdr:rowOff>66815</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3439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77347</xdr:rowOff>
    </xdr:from>
    <xdr:ext cx="534377" cy="259045"/>
    <xdr:sp macro="" textlink="">
      <xdr:nvSpPr>
        <xdr:cNvPr id="855" name="繰出金最大値テキスト">
          <a:extLst>
            <a:ext uri="{FF2B5EF4-FFF2-40B4-BE49-F238E27FC236}">
              <a16:creationId xmlns:a16="http://schemas.microsoft.com/office/drawing/2014/main" id="{00000000-0008-0000-0600-000057030000}"/>
            </a:ext>
          </a:extLst>
        </xdr:cNvPr>
        <xdr:cNvSpPr txBox="1"/>
      </xdr:nvSpPr>
      <xdr:spPr>
        <a:xfrm>
          <a:off x="22212300" y="11907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130670</xdr:rowOff>
    </xdr:from>
    <xdr:to>
      <xdr:col>116</xdr:col>
      <xdr:colOff>152400</xdr:colOff>
      <xdr:row>70</xdr:row>
      <xdr:rowOff>130670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213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45403</xdr:rowOff>
    </xdr:from>
    <xdr:to>
      <xdr:col>116</xdr:col>
      <xdr:colOff>63500</xdr:colOff>
      <xdr:row>74</xdr:row>
      <xdr:rowOff>98476</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1323300" y="12732703"/>
          <a:ext cx="838200" cy="5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139869</xdr:rowOff>
    </xdr:from>
    <xdr:ext cx="534377" cy="259045"/>
    <xdr:sp macro="" textlink="">
      <xdr:nvSpPr>
        <xdr:cNvPr id="858" name="繰出金平均値テキスト">
          <a:extLst>
            <a:ext uri="{FF2B5EF4-FFF2-40B4-BE49-F238E27FC236}">
              <a16:creationId xmlns:a16="http://schemas.microsoft.com/office/drawing/2014/main" id="{00000000-0008-0000-0600-00005A030000}"/>
            </a:ext>
          </a:extLst>
        </xdr:cNvPr>
        <xdr:cNvSpPr txBox="1"/>
      </xdr:nvSpPr>
      <xdr:spPr>
        <a:xfrm>
          <a:off x="22212300" y="12827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161442</xdr:rowOff>
    </xdr:from>
    <xdr:to>
      <xdr:col>116</xdr:col>
      <xdr:colOff>114300</xdr:colOff>
      <xdr:row>75</xdr:row>
      <xdr:rowOff>91592</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2110700" y="12848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90094</xdr:rowOff>
    </xdr:from>
    <xdr:to>
      <xdr:col>111</xdr:col>
      <xdr:colOff>177800</xdr:colOff>
      <xdr:row>74</xdr:row>
      <xdr:rowOff>98476</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0434300" y="12777394"/>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59639</xdr:rowOff>
    </xdr:from>
    <xdr:to>
      <xdr:col>112</xdr:col>
      <xdr:colOff>38100</xdr:colOff>
      <xdr:row>75</xdr:row>
      <xdr:rowOff>161240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1272500" y="129183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152367</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56111" y="13011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90094</xdr:rowOff>
    </xdr:from>
    <xdr:to>
      <xdr:col>107</xdr:col>
      <xdr:colOff>50800</xdr:colOff>
      <xdr:row>75</xdr:row>
      <xdr:rowOff>7645</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19545300" y="12777394"/>
          <a:ext cx="889000" cy="89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86843</xdr:rowOff>
    </xdr:from>
    <xdr:to>
      <xdr:col>107</xdr:col>
      <xdr:colOff>101600</xdr:colOff>
      <xdr:row>76</xdr:row>
      <xdr:rowOff>16993</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0383500" y="12945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8120</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7111" y="13038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109372</xdr:rowOff>
    </xdr:from>
    <xdr:to>
      <xdr:col>102</xdr:col>
      <xdr:colOff>114300</xdr:colOff>
      <xdr:row>75</xdr:row>
      <xdr:rowOff>7645</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a:off x="18656300" y="12625222"/>
          <a:ext cx="889000" cy="241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25197</xdr:rowOff>
    </xdr:from>
    <xdr:to>
      <xdr:col>102</xdr:col>
      <xdr:colOff>165100</xdr:colOff>
      <xdr:row>76</xdr:row>
      <xdr:rowOff>126797</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9494500" y="13055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117924</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278111" y="13148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143764</xdr:rowOff>
    </xdr:from>
    <xdr:to>
      <xdr:col>98</xdr:col>
      <xdr:colOff>38100</xdr:colOff>
      <xdr:row>75</xdr:row>
      <xdr:rowOff>73914</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8605500" y="1283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65041</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389111" y="12923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166053</xdr:rowOff>
    </xdr:from>
    <xdr:to>
      <xdr:col>116</xdr:col>
      <xdr:colOff>114300</xdr:colOff>
      <xdr:row>74</xdr:row>
      <xdr:rowOff>96203</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2110700" y="12681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17480</xdr:rowOff>
    </xdr:from>
    <xdr:ext cx="534377" cy="259045"/>
    <xdr:sp macro="" textlink="">
      <xdr:nvSpPr>
        <xdr:cNvPr id="877" name="繰出金該当値テキスト">
          <a:extLst>
            <a:ext uri="{FF2B5EF4-FFF2-40B4-BE49-F238E27FC236}">
              <a16:creationId xmlns:a16="http://schemas.microsoft.com/office/drawing/2014/main" id="{00000000-0008-0000-0600-00006D030000}"/>
            </a:ext>
          </a:extLst>
        </xdr:cNvPr>
        <xdr:cNvSpPr txBox="1"/>
      </xdr:nvSpPr>
      <xdr:spPr>
        <a:xfrm>
          <a:off x="22212300" y="12533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47676</xdr:rowOff>
    </xdr:from>
    <xdr:to>
      <xdr:col>112</xdr:col>
      <xdr:colOff>38100</xdr:colOff>
      <xdr:row>74</xdr:row>
      <xdr:rowOff>149276</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1272500" y="1273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165803</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1056111" y="12510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39294</xdr:rowOff>
    </xdr:from>
    <xdr:to>
      <xdr:col>107</xdr:col>
      <xdr:colOff>101600</xdr:colOff>
      <xdr:row>74</xdr:row>
      <xdr:rowOff>140894</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0383500" y="12726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157421</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0167111" y="12501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128295</xdr:rowOff>
    </xdr:from>
    <xdr:to>
      <xdr:col>102</xdr:col>
      <xdr:colOff>165100</xdr:colOff>
      <xdr:row>75</xdr:row>
      <xdr:rowOff>58445</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9494500" y="12815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74972</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278111" y="1259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58572</xdr:rowOff>
    </xdr:from>
    <xdr:to>
      <xdr:col>98</xdr:col>
      <xdr:colOff>38100</xdr:colOff>
      <xdr:row>73</xdr:row>
      <xdr:rowOff>160172</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8605500" y="12574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5249</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389111" y="12349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a:extLst>
            <a:ext uri="{FF2B5EF4-FFF2-40B4-BE49-F238E27FC236}">
              <a16:creationId xmlns:a16="http://schemas.microsoft.com/office/drawing/2014/main" id="{00000000-0008-0000-0600-00008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a:extLst>
            <a:ext uri="{FF2B5EF4-FFF2-40B4-BE49-F238E27FC236}">
              <a16:creationId xmlns:a16="http://schemas.microsoft.com/office/drawing/2014/main" id="{00000000-0008-0000-0600-00008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a:extLst>
            <a:ext uri="{FF2B5EF4-FFF2-40B4-BE49-F238E27FC236}">
              <a16:creationId xmlns:a16="http://schemas.microsoft.com/office/drawing/2014/main" id="{00000000-0008-0000-0600-00008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a:extLst>
            <a:ext uri="{FF2B5EF4-FFF2-40B4-BE49-F238E27FC236}">
              <a16:creationId xmlns:a16="http://schemas.microsoft.com/office/drawing/2014/main" id="{00000000-0008-0000-0600-00008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a:extLst>
            <a:ext uri="{FF2B5EF4-FFF2-40B4-BE49-F238E27FC236}">
              <a16:creationId xmlns:a16="http://schemas.microsoft.com/office/drawing/2014/main" id="{00000000-0008-0000-0600-00009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物件費は、増加傾向が続いており、ふるさと納税寄附金推進事業費の増などが影響している。類似団体内平均値より低い水準で推移しているため、引き続き、民間や特定非営利活動法人の資源・人材を活用することを検討し、経費削減や業務効率化に努め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・扶助費は、住民税非課税世帯等への物価高騰対策一体支援事業の増などにより、令和４年度と比較し増となった。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・普通建設事業費（うち更新整備）は、新庁舎整備事業費の増などにより、令和４年度と比較し大幅な増となった。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・積立金は、財政調整基金への積立金の増などにより、令和４年度と比較すると大幅な増となった。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・投資及び出資金は、鳴門市・北島町共同浄水場整備に係る出資金の増が影響しており、事業が本格化するここ数年間は増加傾向となる見込みである。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徳島県鳴門市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54,033
53,409
135.66
36,487,418
35,111,694
1,047,014
13,780,714
31,677,980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95.2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23114</xdr:rowOff>
    </xdr:from>
    <xdr:to>
      <xdr:col>24</xdr:col>
      <xdr:colOff>62865</xdr:colOff>
      <xdr:row>38</xdr:row>
      <xdr:rowOff>74168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38064"/>
          <a:ext cx="1270" cy="1251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77995</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93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74168</xdr:rowOff>
    </xdr:from>
    <xdr:to>
      <xdr:col>24</xdr:col>
      <xdr:colOff>152400</xdr:colOff>
      <xdr:row>38</xdr:row>
      <xdr:rowOff>74168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89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141241</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13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23114</xdr:rowOff>
    </xdr:from>
    <xdr:to>
      <xdr:col>24</xdr:col>
      <xdr:colOff>152400</xdr:colOff>
      <xdr:row>31</xdr:row>
      <xdr:rowOff>23114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38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160655</xdr:rowOff>
    </xdr:from>
    <xdr:to>
      <xdr:col>24</xdr:col>
      <xdr:colOff>63500</xdr:colOff>
      <xdr:row>34</xdr:row>
      <xdr:rowOff>56642</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818505"/>
          <a:ext cx="838200" cy="67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95140</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958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116713</xdr:rowOff>
    </xdr:from>
    <xdr:to>
      <xdr:col>24</xdr:col>
      <xdr:colOff>114300</xdr:colOff>
      <xdr:row>36</xdr:row>
      <xdr:rowOff>46863</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1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56642</xdr:rowOff>
    </xdr:from>
    <xdr:to>
      <xdr:col>19</xdr:col>
      <xdr:colOff>177800</xdr:colOff>
      <xdr:row>34</xdr:row>
      <xdr:rowOff>111125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885942"/>
          <a:ext cx="889000" cy="54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148336</xdr:rowOff>
    </xdr:from>
    <xdr:to>
      <xdr:col>20</xdr:col>
      <xdr:colOff>38100</xdr:colOff>
      <xdr:row>36</xdr:row>
      <xdr:rowOff>78486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4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69613</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241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111125</xdr:rowOff>
    </xdr:from>
    <xdr:to>
      <xdr:col>15</xdr:col>
      <xdr:colOff>50800</xdr:colOff>
      <xdr:row>34</xdr:row>
      <xdr:rowOff>131699</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940425"/>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168148</xdr:rowOff>
    </xdr:from>
    <xdr:to>
      <xdr:col>15</xdr:col>
      <xdr:colOff>101600</xdr:colOff>
      <xdr:row>36</xdr:row>
      <xdr:rowOff>98298</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6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89425</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261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111506</xdr:rowOff>
    </xdr:from>
    <xdr:to>
      <xdr:col>10</xdr:col>
      <xdr:colOff>114300</xdr:colOff>
      <xdr:row>34</xdr:row>
      <xdr:rowOff>131699</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940806"/>
          <a:ext cx="889000" cy="2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151765</xdr:rowOff>
    </xdr:from>
    <xdr:to>
      <xdr:col>10</xdr:col>
      <xdr:colOff>165100</xdr:colOff>
      <xdr:row>36</xdr:row>
      <xdr:rowOff>81915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5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73042</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24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112522</xdr:rowOff>
    </xdr:from>
    <xdr:to>
      <xdr:col>6</xdr:col>
      <xdr:colOff>38100</xdr:colOff>
      <xdr:row>36</xdr:row>
      <xdr:rowOff>42672</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1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33799</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205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109855</xdr:rowOff>
    </xdr:from>
    <xdr:to>
      <xdr:col>24</xdr:col>
      <xdr:colOff>114300</xdr:colOff>
      <xdr:row>34</xdr:row>
      <xdr:rowOff>40005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76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132732</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619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5842</xdr:rowOff>
    </xdr:from>
    <xdr:to>
      <xdr:col>20</xdr:col>
      <xdr:colOff>38100</xdr:colOff>
      <xdr:row>34</xdr:row>
      <xdr:rowOff>107442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835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123969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610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60325</xdr:rowOff>
    </xdr:from>
    <xdr:to>
      <xdr:col>15</xdr:col>
      <xdr:colOff>101600</xdr:colOff>
      <xdr:row>34</xdr:row>
      <xdr:rowOff>161925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88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7002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664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80899</xdr:rowOff>
    </xdr:from>
    <xdr:to>
      <xdr:col>10</xdr:col>
      <xdr:colOff>165100</xdr:colOff>
      <xdr:row>35</xdr:row>
      <xdr:rowOff>11049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910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27576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685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60706</xdr:rowOff>
    </xdr:from>
    <xdr:to>
      <xdr:col>6</xdr:col>
      <xdr:colOff>38100</xdr:colOff>
      <xdr:row>34</xdr:row>
      <xdr:rowOff>162306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890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7383</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665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143833</xdr:rowOff>
    </xdr:from>
    <xdr:to>
      <xdr:col>24</xdr:col>
      <xdr:colOff>62865</xdr:colOff>
      <xdr:row>57</xdr:row>
      <xdr:rowOff>168128</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887783"/>
          <a:ext cx="1270" cy="1052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505</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44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168128</xdr:rowOff>
    </xdr:from>
    <xdr:to>
      <xdr:col>24</xdr:col>
      <xdr:colOff>152400</xdr:colOff>
      <xdr:row>57</xdr:row>
      <xdr:rowOff>168128</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40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90510</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663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261,596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143833</xdr:rowOff>
    </xdr:from>
    <xdr:to>
      <xdr:col>24</xdr:col>
      <xdr:colOff>152400</xdr:colOff>
      <xdr:row>51</xdr:row>
      <xdr:rowOff>143833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887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171041</xdr:rowOff>
    </xdr:from>
    <xdr:to>
      <xdr:col>24</xdr:col>
      <xdr:colOff>63500</xdr:colOff>
      <xdr:row>55</xdr:row>
      <xdr:rowOff>102708</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086441"/>
          <a:ext cx="838200" cy="446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118346</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5480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139919</xdr:rowOff>
    </xdr:from>
    <xdr:to>
      <xdr:col>24</xdr:col>
      <xdr:colOff>114300</xdr:colOff>
      <xdr:row>56</xdr:row>
      <xdr:rowOff>70069</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56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151523</xdr:rowOff>
    </xdr:from>
    <xdr:to>
      <xdr:col>19</xdr:col>
      <xdr:colOff>177800</xdr:colOff>
      <xdr:row>55</xdr:row>
      <xdr:rowOff>102708</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238373"/>
          <a:ext cx="889000" cy="294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6622</xdr:rowOff>
    </xdr:from>
    <xdr:to>
      <xdr:col>20</xdr:col>
      <xdr:colOff>38100</xdr:colOff>
      <xdr:row>56</xdr:row>
      <xdr:rowOff>108222</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60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99349</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700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139476</xdr:rowOff>
    </xdr:from>
    <xdr:to>
      <xdr:col>15</xdr:col>
      <xdr:colOff>50800</xdr:colOff>
      <xdr:row>53</xdr:row>
      <xdr:rowOff>151523</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226326"/>
          <a:ext cx="889000" cy="12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2210</xdr:rowOff>
    </xdr:from>
    <xdr:to>
      <xdr:col>15</xdr:col>
      <xdr:colOff>101600</xdr:colOff>
      <xdr:row>56</xdr:row>
      <xdr:rowOff>103810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60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94937</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696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139476</xdr:rowOff>
    </xdr:from>
    <xdr:to>
      <xdr:col>10</xdr:col>
      <xdr:colOff>114300</xdr:colOff>
      <xdr:row>56</xdr:row>
      <xdr:rowOff>155062</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226326"/>
          <a:ext cx="889000" cy="529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53</xdr:row>
      <xdr:rowOff>147010</xdr:rowOff>
    </xdr:from>
    <xdr:to>
      <xdr:col>10</xdr:col>
      <xdr:colOff>165100</xdr:colOff>
      <xdr:row>54</xdr:row>
      <xdr:rowOff>77160</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233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68287</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326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115253</xdr:rowOff>
    </xdr:from>
    <xdr:to>
      <xdr:col>6</xdr:col>
      <xdr:colOff>38100</xdr:colOff>
      <xdr:row>57</xdr:row>
      <xdr:rowOff>45403</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1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36530</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809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120241</xdr:rowOff>
    </xdr:from>
    <xdr:to>
      <xdr:col>24</xdr:col>
      <xdr:colOff>114300</xdr:colOff>
      <xdr:row>53</xdr:row>
      <xdr:rowOff>50391</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035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143118</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8887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51908</xdr:rowOff>
    </xdr:from>
    <xdr:to>
      <xdr:col>20</xdr:col>
      <xdr:colOff>38100</xdr:colOff>
      <xdr:row>55</xdr:row>
      <xdr:rowOff>153508</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48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170035</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9256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100723</xdr:rowOff>
    </xdr:from>
    <xdr:to>
      <xdr:col>15</xdr:col>
      <xdr:colOff>101600</xdr:colOff>
      <xdr:row>54</xdr:row>
      <xdr:rowOff>30873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187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47400</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8962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88676</xdr:rowOff>
    </xdr:from>
    <xdr:to>
      <xdr:col>10</xdr:col>
      <xdr:colOff>165100</xdr:colOff>
      <xdr:row>54</xdr:row>
      <xdr:rowOff>18826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175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35353</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8950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104262</xdr:rowOff>
    </xdr:from>
    <xdr:to>
      <xdr:col>6</xdr:col>
      <xdr:colOff>38100</xdr:colOff>
      <xdr:row>57</xdr:row>
      <xdr:rowOff>34412</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705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50939</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480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120904</xdr:rowOff>
    </xdr:from>
    <xdr:to>
      <xdr:col>24</xdr:col>
      <xdr:colOff>62865</xdr:colOff>
      <xdr:row>77</xdr:row>
      <xdr:rowOff>161023</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22404"/>
          <a:ext cx="1270" cy="1240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164850</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366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161023</xdr:rowOff>
    </xdr:from>
    <xdr:to>
      <xdr:col>24</xdr:col>
      <xdr:colOff>152400</xdr:colOff>
      <xdr:row>77</xdr:row>
      <xdr:rowOff>161023</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362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67581</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897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265,480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120904</xdr:rowOff>
    </xdr:from>
    <xdr:to>
      <xdr:col>24</xdr:col>
      <xdr:colOff>152400</xdr:colOff>
      <xdr:row>70</xdr:row>
      <xdr:rowOff>120904</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2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54737</xdr:rowOff>
    </xdr:from>
    <xdr:to>
      <xdr:col>24</xdr:col>
      <xdr:colOff>63500</xdr:colOff>
      <xdr:row>76</xdr:row>
      <xdr:rowOff>2933</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2913487"/>
          <a:ext cx="838200" cy="119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16451</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7037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165024</xdr:rowOff>
    </xdr:from>
    <xdr:to>
      <xdr:col>24</xdr:col>
      <xdr:colOff>114300</xdr:colOff>
      <xdr:row>75</xdr:row>
      <xdr:rowOff>95174</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85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56934</xdr:rowOff>
    </xdr:from>
    <xdr:to>
      <xdr:col>19</xdr:col>
      <xdr:colOff>177800</xdr:colOff>
      <xdr:row>76</xdr:row>
      <xdr:rowOff>2933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908300" y="12915684"/>
          <a:ext cx="889000" cy="117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159017</xdr:rowOff>
    </xdr:from>
    <xdr:to>
      <xdr:col>20</xdr:col>
      <xdr:colOff>38100</xdr:colOff>
      <xdr:row>76</xdr:row>
      <xdr:rowOff>89167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01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80294</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110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56934</xdr:rowOff>
    </xdr:from>
    <xdr:to>
      <xdr:col>15</xdr:col>
      <xdr:colOff>50800</xdr:colOff>
      <xdr:row>77</xdr:row>
      <xdr:rowOff>138201</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2915684"/>
          <a:ext cx="889000" cy="424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19177</xdr:rowOff>
    </xdr:from>
    <xdr:to>
      <xdr:col>15</xdr:col>
      <xdr:colOff>101600</xdr:colOff>
      <xdr:row>75</xdr:row>
      <xdr:rowOff>120777</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287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111904</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970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138201</xdr:rowOff>
    </xdr:from>
    <xdr:to>
      <xdr:col>10</xdr:col>
      <xdr:colOff>114300</xdr:colOff>
      <xdr:row>78</xdr:row>
      <xdr:rowOff>24879</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339851"/>
          <a:ext cx="889000" cy="58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11545</xdr:rowOff>
    </xdr:from>
    <xdr:to>
      <xdr:col>10</xdr:col>
      <xdr:colOff>165100</xdr:colOff>
      <xdr:row>77</xdr:row>
      <xdr:rowOff>113145</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21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129672</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2988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79336</xdr:rowOff>
    </xdr:from>
    <xdr:to>
      <xdr:col>6</xdr:col>
      <xdr:colOff>38100</xdr:colOff>
      <xdr:row>78</xdr:row>
      <xdr:rowOff>9486</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28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26013</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056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3937</xdr:rowOff>
    </xdr:from>
    <xdr:to>
      <xdr:col>24</xdr:col>
      <xdr:colOff>114300</xdr:colOff>
      <xdr:row>75</xdr:row>
      <xdr:rowOff>105537</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862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153814</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841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123584</xdr:rowOff>
    </xdr:from>
    <xdr:to>
      <xdr:col>20</xdr:col>
      <xdr:colOff>38100</xdr:colOff>
      <xdr:row>76</xdr:row>
      <xdr:rowOff>53733</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98233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70261</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757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6134</xdr:rowOff>
    </xdr:from>
    <xdr:to>
      <xdr:col>15</xdr:col>
      <xdr:colOff>101600</xdr:colOff>
      <xdr:row>75</xdr:row>
      <xdr:rowOff>107734</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2864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124261</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640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87401</xdr:rowOff>
    </xdr:from>
    <xdr:to>
      <xdr:col>10</xdr:col>
      <xdr:colOff>165100</xdr:colOff>
      <xdr:row>78</xdr:row>
      <xdr:rowOff>17551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289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8678</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381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145529</xdr:rowOff>
    </xdr:from>
    <xdr:to>
      <xdr:col>6</xdr:col>
      <xdr:colOff>38100</xdr:colOff>
      <xdr:row>78</xdr:row>
      <xdr:rowOff>75679</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347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66806</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439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99124</xdr:rowOff>
    </xdr:from>
    <xdr:to>
      <xdr:col>24</xdr:col>
      <xdr:colOff>62865</xdr:colOff>
      <xdr:row>98</xdr:row>
      <xdr:rowOff>36182</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529624"/>
          <a:ext cx="1270" cy="1308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40009</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842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36182</xdr:rowOff>
    </xdr:from>
    <xdr:to>
      <xdr:col>24</xdr:col>
      <xdr:colOff>152400</xdr:colOff>
      <xdr:row>98</xdr:row>
      <xdr:rowOff>36182</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838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45801</xdr:rowOff>
    </xdr:from>
    <xdr:ext cx="534377"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304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98,130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99124</xdr:rowOff>
    </xdr:from>
    <xdr:to>
      <xdr:col>24</xdr:col>
      <xdr:colOff>152400</xdr:colOff>
      <xdr:row>90</xdr:row>
      <xdr:rowOff>99124</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529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127775</xdr:rowOff>
    </xdr:from>
    <xdr:to>
      <xdr:col>24</xdr:col>
      <xdr:colOff>63500</xdr:colOff>
      <xdr:row>95</xdr:row>
      <xdr:rowOff>52870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3797300" y="16244075"/>
          <a:ext cx="838200" cy="96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48658</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3364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70231</xdr:rowOff>
    </xdr:from>
    <xdr:to>
      <xdr:col>24</xdr:col>
      <xdr:colOff>114300</xdr:colOff>
      <xdr:row>96</xdr:row>
      <xdr:rowOff>381</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35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52870</xdr:rowOff>
    </xdr:from>
    <xdr:to>
      <xdr:col>19</xdr:col>
      <xdr:colOff>177800</xdr:colOff>
      <xdr:row>95</xdr:row>
      <xdr:rowOff>148349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340620"/>
          <a:ext cx="889000" cy="95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60534</xdr:rowOff>
    </xdr:from>
    <xdr:to>
      <xdr:col>20</xdr:col>
      <xdr:colOff>38100</xdr:colOff>
      <xdr:row>95</xdr:row>
      <xdr:rowOff>162134</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34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153261</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441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148349</xdr:rowOff>
    </xdr:from>
    <xdr:to>
      <xdr:col>15</xdr:col>
      <xdr:colOff>50800</xdr:colOff>
      <xdr:row>96</xdr:row>
      <xdr:rowOff>97580</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436099"/>
          <a:ext cx="889000" cy="120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56038</xdr:rowOff>
    </xdr:from>
    <xdr:to>
      <xdr:col>15</xdr:col>
      <xdr:colOff>101600</xdr:colOff>
      <xdr:row>95</xdr:row>
      <xdr:rowOff>157638</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34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2715</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119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97580</xdr:rowOff>
    </xdr:from>
    <xdr:to>
      <xdr:col>10</xdr:col>
      <xdr:colOff>114300</xdr:colOff>
      <xdr:row>97</xdr:row>
      <xdr:rowOff>139128</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130300" y="16556780"/>
          <a:ext cx="889000" cy="212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10471</xdr:rowOff>
    </xdr:from>
    <xdr:to>
      <xdr:col>10</xdr:col>
      <xdr:colOff>165100</xdr:colOff>
      <xdr:row>96</xdr:row>
      <xdr:rowOff>112071</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46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128598</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244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72803</xdr:rowOff>
    </xdr:from>
    <xdr:to>
      <xdr:col>6</xdr:col>
      <xdr:colOff>38100</xdr:colOff>
      <xdr:row>97</xdr:row>
      <xdr:rowOff>2953</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532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19480</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307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76975</xdr:rowOff>
    </xdr:from>
    <xdr:to>
      <xdr:col>24</xdr:col>
      <xdr:colOff>114300</xdr:colOff>
      <xdr:row>95</xdr:row>
      <xdr:rowOff>7125</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19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99852</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044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2070</xdr:rowOff>
    </xdr:from>
    <xdr:to>
      <xdr:col>20</xdr:col>
      <xdr:colOff>38100</xdr:colOff>
      <xdr:row>95</xdr:row>
      <xdr:rowOff>103670</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28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120197</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065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97549</xdr:rowOff>
    </xdr:from>
    <xdr:to>
      <xdr:col>15</xdr:col>
      <xdr:colOff>101600</xdr:colOff>
      <xdr:row>96</xdr:row>
      <xdr:rowOff>27699</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385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18826</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478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46780</xdr:rowOff>
    </xdr:from>
    <xdr:to>
      <xdr:col>10</xdr:col>
      <xdr:colOff>165100</xdr:colOff>
      <xdr:row>96</xdr:row>
      <xdr:rowOff>148380</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50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139507</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598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88328</xdr:rowOff>
    </xdr:from>
    <xdr:to>
      <xdr:col>6</xdr:col>
      <xdr:colOff>38100</xdr:colOff>
      <xdr:row>98</xdr:row>
      <xdr:rowOff>18478</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718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9605</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811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166370</xdr:rowOff>
    </xdr:from>
    <xdr:to>
      <xdr:col>54</xdr:col>
      <xdr:colOff>189865</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138420"/>
          <a:ext cx="1270"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113047</xdr:rowOff>
    </xdr:from>
    <xdr:ext cx="469744"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4913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166370</xdr:rowOff>
    </xdr:from>
    <xdr:to>
      <xdr:col>55</xdr:col>
      <xdr:colOff>88900</xdr:colOff>
      <xdr:row>29</xdr:row>
      <xdr:rowOff>166370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138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37973</xdr:rowOff>
    </xdr:from>
    <xdr:to>
      <xdr:col>55</xdr:col>
      <xdr:colOff>0</xdr:colOff>
      <xdr:row>39</xdr:row>
      <xdr:rowOff>39116</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9639300" y="6724523"/>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70248</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24244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47371</xdr:rowOff>
    </xdr:from>
    <xdr:to>
      <xdr:col>55</xdr:col>
      <xdr:colOff>50800</xdr:colOff>
      <xdr:row>37</xdr:row>
      <xdr:rowOff>148971</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391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39116</xdr:rowOff>
    </xdr:from>
    <xdr:to>
      <xdr:col>50</xdr:col>
      <xdr:colOff>114300</xdr:colOff>
      <xdr:row>39</xdr:row>
      <xdr:rowOff>39878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8750300" y="6725666"/>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115570</xdr:rowOff>
    </xdr:from>
    <xdr:to>
      <xdr:col>50</xdr:col>
      <xdr:colOff>165100</xdr:colOff>
      <xdr:row>37</xdr:row>
      <xdr:rowOff>45720</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28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62247</xdr:rowOff>
    </xdr:from>
    <xdr:ext cx="469744"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04428" y="6062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39878</xdr:rowOff>
    </xdr:from>
    <xdr:to>
      <xdr:col>45</xdr:col>
      <xdr:colOff>177800</xdr:colOff>
      <xdr:row>39</xdr:row>
      <xdr:rowOff>42164</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7861300" y="672642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103378</xdr:rowOff>
    </xdr:from>
    <xdr:to>
      <xdr:col>46</xdr:col>
      <xdr:colOff>38100</xdr:colOff>
      <xdr:row>38</xdr:row>
      <xdr:rowOff>33528</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447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50055</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61017" y="62222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37211</xdr:rowOff>
    </xdr:from>
    <xdr:to>
      <xdr:col>41</xdr:col>
      <xdr:colOff>50800</xdr:colOff>
      <xdr:row>39</xdr:row>
      <xdr:rowOff>42164</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6972300" y="6723761"/>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159385</xdr:rowOff>
    </xdr:from>
    <xdr:to>
      <xdr:col>41</xdr:col>
      <xdr:colOff>101600</xdr:colOff>
      <xdr:row>37</xdr:row>
      <xdr:rowOff>89535</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33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106062</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2017" y="6106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66421</xdr:rowOff>
    </xdr:from>
    <xdr:to>
      <xdr:col>36</xdr:col>
      <xdr:colOff>165100</xdr:colOff>
      <xdr:row>37</xdr:row>
      <xdr:rowOff>168021</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41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13098</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3017" y="61852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158623</xdr:rowOff>
    </xdr:from>
    <xdr:to>
      <xdr:col>55</xdr:col>
      <xdr:colOff>50800</xdr:colOff>
      <xdr:row>39</xdr:row>
      <xdr:rowOff>88773</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673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73550</xdr:rowOff>
    </xdr:from>
    <xdr:ext cx="313932"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5886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159766</xdr:rowOff>
    </xdr:from>
    <xdr:to>
      <xdr:col>50</xdr:col>
      <xdr:colOff>165100</xdr:colOff>
      <xdr:row>39</xdr:row>
      <xdr:rowOff>89916</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674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81043</xdr:rowOff>
    </xdr:from>
    <xdr:ext cx="313932"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82333" y="67675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160528</xdr:rowOff>
    </xdr:from>
    <xdr:to>
      <xdr:col>46</xdr:col>
      <xdr:colOff>38100</xdr:colOff>
      <xdr:row>39</xdr:row>
      <xdr:rowOff>90678</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675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81805</xdr:rowOff>
    </xdr:from>
    <xdr:ext cx="313932"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93333" y="67683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162814</xdr:rowOff>
    </xdr:from>
    <xdr:to>
      <xdr:col>41</xdr:col>
      <xdr:colOff>101600</xdr:colOff>
      <xdr:row>39</xdr:row>
      <xdr:rowOff>92964</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677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84091</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736650" y="67706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157861</xdr:rowOff>
    </xdr:from>
    <xdr:to>
      <xdr:col>36</xdr:col>
      <xdr:colOff>165100</xdr:colOff>
      <xdr:row>39</xdr:row>
      <xdr:rowOff>88011</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67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79138</xdr:rowOff>
    </xdr:from>
    <xdr:ext cx="313932"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815333" y="67656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126784</xdr:rowOff>
    </xdr:from>
    <xdr:to>
      <xdr:col>54</xdr:col>
      <xdr:colOff>189865</xdr:colOff>
      <xdr:row>58</xdr:row>
      <xdr:rowOff>77901</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699284"/>
          <a:ext cx="1270" cy="1322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81728</xdr:rowOff>
    </xdr:from>
    <xdr:ext cx="469744"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025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77901</xdr:rowOff>
    </xdr:from>
    <xdr:to>
      <xdr:col>55</xdr:col>
      <xdr:colOff>88900</xdr:colOff>
      <xdr:row>58</xdr:row>
      <xdr:rowOff>77901</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02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73461</xdr:rowOff>
    </xdr:from>
    <xdr:ext cx="534377"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474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76,678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126784</xdr:rowOff>
    </xdr:from>
    <xdr:to>
      <xdr:col>55</xdr:col>
      <xdr:colOff>88900</xdr:colOff>
      <xdr:row>50</xdr:row>
      <xdr:rowOff>126784</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699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166465</xdr:rowOff>
    </xdr:from>
    <xdr:to>
      <xdr:col>55</xdr:col>
      <xdr:colOff>0</xdr:colOff>
      <xdr:row>58</xdr:row>
      <xdr:rowOff>29305</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993911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141190</xdr:rowOff>
    </xdr:from>
    <xdr:ext cx="534377"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3994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118313</xdr:rowOff>
    </xdr:from>
    <xdr:to>
      <xdr:col>55</xdr:col>
      <xdr:colOff>50800</xdr:colOff>
      <xdr:row>56</xdr:row>
      <xdr:rowOff>48463</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548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18694</xdr:rowOff>
    </xdr:from>
    <xdr:to>
      <xdr:col>50</xdr:col>
      <xdr:colOff>114300</xdr:colOff>
      <xdr:row>58</xdr:row>
      <xdr:rowOff>29305</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8750300" y="9962794"/>
          <a:ext cx="889000" cy="10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128943</xdr:rowOff>
    </xdr:from>
    <xdr:to>
      <xdr:col>50</xdr:col>
      <xdr:colOff>165100</xdr:colOff>
      <xdr:row>56</xdr:row>
      <xdr:rowOff>59093</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558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75620</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72111" y="9333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18694</xdr:rowOff>
    </xdr:from>
    <xdr:to>
      <xdr:col>45</xdr:col>
      <xdr:colOff>177800</xdr:colOff>
      <xdr:row>58</xdr:row>
      <xdr:rowOff>55785</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9962794"/>
          <a:ext cx="889000" cy="37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158794</xdr:rowOff>
    </xdr:from>
    <xdr:to>
      <xdr:col>46</xdr:col>
      <xdr:colOff>38100</xdr:colOff>
      <xdr:row>56</xdr:row>
      <xdr:rowOff>88944</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58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105471</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83111" y="9363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41269</xdr:rowOff>
    </xdr:from>
    <xdr:to>
      <xdr:col>41</xdr:col>
      <xdr:colOff>50800</xdr:colOff>
      <xdr:row>58</xdr:row>
      <xdr:rowOff>55785</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6972300" y="9985369"/>
          <a:ext cx="889000" cy="14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46057</xdr:rowOff>
    </xdr:from>
    <xdr:to>
      <xdr:col>41</xdr:col>
      <xdr:colOff>101600</xdr:colOff>
      <xdr:row>56</xdr:row>
      <xdr:rowOff>147657</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64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164184</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94111" y="942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63735</xdr:rowOff>
    </xdr:from>
    <xdr:to>
      <xdr:col>36</xdr:col>
      <xdr:colOff>165100</xdr:colOff>
      <xdr:row>56</xdr:row>
      <xdr:rowOff>165335</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66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10412</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05111" y="9440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115665</xdr:rowOff>
    </xdr:from>
    <xdr:to>
      <xdr:col>55</xdr:col>
      <xdr:colOff>50800</xdr:colOff>
      <xdr:row>58</xdr:row>
      <xdr:rowOff>45815</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888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30592</xdr:rowOff>
    </xdr:from>
    <xdr:ext cx="534377"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803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149955</xdr:rowOff>
    </xdr:from>
    <xdr:to>
      <xdr:col>50</xdr:col>
      <xdr:colOff>165100</xdr:colOff>
      <xdr:row>58</xdr:row>
      <xdr:rowOff>80105</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922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71232</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04428" y="10015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139344</xdr:rowOff>
    </xdr:from>
    <xdr:to>
      <xdr:col>46</xdr:col>
      <xdr:colOff>38100</xdr:colOff>
      <xdr:row>58</xdr:row>
      <xdr:rowOff>69494</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911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60621</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83111" y="1000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4985</xdr:rowOff>
    </xdr:from>
    <xdr:to>
      <xdr:col>41</xdr:col>
      <xdr:colOff>101600</xdr:colOff>
      <xdr:row>58</xdr:row>
      <xdr:rowOff>106585</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94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97712</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626428" y="10041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161919</xdr:rowOff>
    </xdr:from>
    <xdr:to>
      <xdr:col>36</xdr:col>
      <xdr:colOff>165100</xdr:colOff>
      <xdr:row>58</xdr:row>
      <xdr:rowOff>92069</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934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83196</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37428" y="10027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104071</xdr:rowOff>
    </xdr:from>
    <xdr:to>
      <xdr:col>54</xdr:col>
      <xdr:colOff>189865</xdr:colOff>
      <xdr:row>79</xdr:row>
      <xdr:rowOff>3062</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105571"/>
          <a:ext cx="1270" cy="1442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6889</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51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3062</xdr:rowOff>
    </xdr:from>
    <xdr:to>
      <xdr:col>55</xdr:col>
      <xdr:colOff>88900</xdr:colOff>
      <xdr:row>79</xdr:row>
      <xdr:rowOff>3062</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47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50748</xdr:rowOff>
    </xdr:from>
    <xdr:ext cx="534377"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880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47,091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104071</xdr:rowOff>
    </xdr:from>
    <xdr:to>
      <xdr:col>55</xdr:col>
      <xdr:colOff>88900</xdr:colOff>
      <xdr:row>70</xdr:row>
      <xdr:rowOff>104071</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10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153645</xdr:rowOff>
    </xdr:from>
    <xdr:to>
      <xdr:col>55</xdr:col>
      <xdr:colOff>0</xdr:colOff>
      <xdr:row>78</xdr:row>
      <xdr:rowOff>108153</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9639300" y="13355295"/>
          <a:ext cx="838200" cy="125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78630</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27659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55753</xdr:rowOff>
    </xdr:from>
    <xdr:to>
      <xdr:col>55</xdr:col>
      <xdr:colOff>50800</xdr:colOff>
      <xdr:row>75</xdr:row>
      <xdr:rowOff>157353</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291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35426</xdr:rowOff>
    </xdr:from>
    <xdr:to>
      <xdr:col>50</xdr:col>
      <xdr:colOff>114300</xdr:colOff>
      <xdr:row>78</xdr:row>
      <xdr:rowOff>108153</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8750300" y="13237076"/>
          <a:ext cx="889000" cy="244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123158</xdr:rowOff>
    </xdr:from>
    <xdr:to>
      <xdr:col>50</xdr:col>
      <xdr:colOff>165100</xdr:colOff>
      <xdr:row>75</xdr:row>
      <xdr:rowOff>53308</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281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69835</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2585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35426</xdr:rowOff>
    </xdr:from>
    <xdr:to>
      <xdr:col>45</xdr:col>
      <xdr:colOff>177800</xdr:colOff>
      <xdr:row>78</xdr:row>
      <xdr:rowOff>44014</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861300" y="13237076"/>
          <a:ext cx="889000" cy="180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105327</xdr:rowOff>
    </xdr:from>
    <xdr:to>
      <xdr:col>46</xdr:col>
      <xdr:colOff>38100</xdr:colOff>
      <xdr:row>75</xdr:row>
      <xdr:rowOff>35477</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279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52004</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2567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44014</xdr:rowOff>
    </xdr:from>
    <xdr:to>
      <xdr:col>41</xdr:col>
      <xdr:colOff>50800</xdr:colOff>
      <xdr:row>78</xdr:row>
      <xdr:rowOff>114684</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3417114"/>
          <a:ext cx="889000" cy="70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11731</xdr:rowOff>
    </xdr:from>
    <xdr:to>
      <xdr:col>41</xdr:col>
      <xdr:colOff>101600</xdr:colOff>
      <xdr:row>75</xdr:row>
      <xdr:rowOff>113331</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2870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129858</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2645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146050</xdr:rowOff>
    </xdr:from>
    <xdr:to>
      <xdr:col>36</xdr:col>
      <xdr:colOff>165100</xdr:colOff>
      <xdr:row>77</xdr:row>
      <xdr:rowOff>76200</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17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92727</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295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102845</xdr:rowOff>
    </xdr:from>
    <xdr:to>
      <xdr:col>55</xdr:col>
      <xdr:colOff>50800</xdr:colOff>
      <xdr:row>78</xdr:row>
      <xdr:rowOff>32995</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304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81272</xdr:rowOff>
    </xdr:from>
    <xdr:ext cx="469744"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282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57353</xdr:rowOff>
    </xdr:from>
    <xdr:to>
      <xdr:col>50</xdr:col>
      <xdr:colOff>165100</xdr:colOff>
      <xdr:row>78</xdr:row>
      <xdr:rowOff>158953</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430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150080</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404428" y="13523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156076</xdr:rowOff>
    </xdr:from>
    <xdr:to>
      <xdr:col>46</xdr:col>
      <xdr:colOff>38100</xdr:colOff>
      <xdr:row>77</xdr:row>
      <xdr:rowOff>86226</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186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77353</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83111" y="1327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164664</xdr:rowOff>
    </xdr:from>
    <xdr:to>
      <xdr:col>41</xdr:col>
      <xdr:colOff>101600</xdr:colOff>
      <xdr:row>78</xdr:row>
      <xdr:rowOff>94814</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36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85941</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626428" y="13459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63884</xdr:rowOff>
    </xdr:from>
    <xdr:to>
      <xdr:col>36</xdr:col>
      <xdr:colOff>165100</xdr:colOff>
      <xdr:row>78</xdr:row>
      <xdr:rowOff>165484</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43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156611</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37428" y="13529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140539</xdr:rowOff>
    </xdr:from>
    <xdr:to>
      <xdr:col>54</xdr:col>
      <xdr:colOff>189865</xdr:colOff>
      <xdr:row>99</xdr:row>
      <xdr:rowOff>49385</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399589"/>
          <a:ext cx="1270" cy="16233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53212</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7026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49385</xdr:rowOff>
    </xdr:from>
    <xdr:to>
      <xdr:col>55</xdr:col>
      <xdr:colOff>88900</xdr:colOff>
      <xdr:row>99</xdr:row>
      <xdr:rowOff>49385</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7022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87216</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174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104,956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140539</xdr:rowOff>
    </xdr:from>
    <xdr:to>
      <xdr:col>55</xdr:col>
      <xdr:colOff>88900</xdr:colOff>
      <xdr:row>89</xdr:row>
      <xdr:rowOff>140539</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399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45383</xdr:rowOff>
    </xdr:from>
    <xdr:to>
      <xdr:col>55</xdr:col>
      <xdr:colOff>0</xdr:colOff>
      <xdr:row>97</xdr:row>
      <xdr:rowOff>55060</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9639300" y="16676033"/>
          <a:ext cx="838200" cy="9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27291</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143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4414</xdr:rowOff>
    </xdr:from>
    <xdr:to>
      <xdr:col>55</xdr:col>
      <xdr:colOff>50800</xdr:colOff>
      <xdr:row>95</xdr:row>
      <xdr:rowOff>106014</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29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112288</xdr:rowOff>
    </xdr:from>
    <xdr:to>
      <xdr:col>50</xdr:col>
      <xdr:colOff>114300</xdr:colOff>
      <xdr:row>97</xdr:row>
      <xdr:rowOff>55060</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8750300" y="16571488"/>
          <a:ext cx="889000" cy="114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1975</xdr:rowOff>
    </xdr:from>
    <xdr:to>
      <xdr:col>50</xdr:col>
      <xdr:colOff>165100</xdr:colOff>
      <xdr:row>95</xdr:row>
      <xdr:rowOff>103575</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28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120102</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06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112288</xdr:rowOff>
    </xdr:from>
    <xdr:to>
      <xdr:col>45</xdr:col>
      <xdr:colOff>177800</xdr:colOff>
      <xdr:row>97</xdr:row>
      <xdr:rowOff>62148</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7861300" y="16571488"/>
          <a:ext cx="889000" cy="121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140240</xdr:rowOff>
    </xdr:from>
    <xdr:to>
      <xdr:col>46</xdr:col>
      <xdr:colOff>38100</xdr:colOff>
      <xdr:row>95</xdr:row>
      <xdr:rowOff>70390</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25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86917</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03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62148</xdr:rowOff>
    </xdr:from>
    <xdr:to>
      <xdr:col>41</xdr:col>
      <xdr:colOff>50800</xdr:colOff>
      <xdr:row>98</xdr:row>
      <xdr:rowOff>4083</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6972300" y="16692798"/>
          <a:ext cx="889000" cy="113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84271</xdr:rowOff>
    </xdr:from>
    <xdr:to>
      <xdr:col>41</xdr:col>
      <xdr:colOff>101600</xdr:colOff>
      <xdr:row>96</xdr:row>
      <xdr:rowOff>14421</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372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30948</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147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140240</xdr:rowOff>
    </xdr:from>
    <xdr:to>
      <xdr:col>36</xdr:col>
      <xdr:colOff>165100</xdr:colOff>
      <xdr:row>96</xdr:row>
      <xdr:rowOff>70390</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42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86917</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203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166033</xdr:rowOff>
    </xdr:from>
    <xdr:to>
      <xdr:col>55</xdr:col>
      <xdr:colOff>50800</xdr:colOff>
      <xdr:row>97</xdr:row>
      <xdr:rowOff>96183</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625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144460</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603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4260</xdr:rowOff>
    </xdr:from>
    <xdr:to>
      <xdr:col>50</xdr:col>
      <xdr:colOff>165100</xdr:colOff>
      <xdr:row>97</xdr:row>
      <xdr:rowOff>105860</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63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96987</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727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61488</xdr:rowOff>
    </xdr:from>
    <xdr:to>
      <xdr:col>46</xdr:col>
      <xdr:colOff>38100</xdr:colOff>
      <xdr:row>96</xdr:row>
      <xdr:rowOff>163088</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520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154215</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613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11348</xdr:rowOff>
    </xdr:from>
    <xdr:to>
      <xdr:col>41</xdr:col>
      <xdr:colOff>101600</xdr:colOff>
      <xdr:row>97</xdr:row>
      <xdr:rowOff>112948</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641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104075</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734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124733</xdr:rowOff>
    </xdr:from>
    <xdr:to>
      <xdr:col>36</xdr:col>
      <xdr:colOff>165100</xdr:colOff>
      <xdr:row>98</xdr:row>
      <xdr:rowOff>54883</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755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46010</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848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49746</xdr:rowOff>
    </xdr:from>
    <xdr:to>
      <xdr:col>85</xdr:col>
      <xdr:colOff>126364</xdr:colOff>
      <xdr:row>39</xdr:row>
      <xdr:rowOff>45936</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193246"/>
          <a:ext cx="1269" cy="1539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49763</xdr:rowOff>
    </xdr:from>
    <xdr:ext cx="469744"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736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45936</xdr:rowOff>
    </xdr:from>
    <xdr:to>
      <xdr:col>86</xdr:col>
      <xdr:colOff>25400</xdr:colOff>
      <xdr:row>39</xdr:row>
      <xdr:rowOff>45936</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732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167873</xdr:rowOff>
    </xdr:from>
    <xdr:ext cx="534377"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4968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50,361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49746</xdr:rowOff>
    </xdr:from>
    <xdr:to>
      <xdr:col>86</xdr:col>
      <xdr:colOff>25400</xdr:colOff>
      <xdr:row>30</xdr:row>
      <xdr:rowOff>49746</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19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51879</xdr:rowOff>
    </xdr:from>
    <xdr:to>
      <xdr:col>85</xdr:col>
      <xdr:colOff>127000</xdr:colOff>
      <xdr:row>37</xdr:row>
      <xdr:rowOff>139891</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5481300" y="6395529"/>
          <a:ext cx="838200" cy="88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113530</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1142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90653</xdr:rowOff>
    </xdr:from>
    <xdr:to>
      <xdr:col>85</xdr:col>
      <xdr:colOff>177800</xdr:colOff>
      <xdr:row>37</xdr:row>
      <xdr:rowOff>20803</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262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51879</xdr:rowOff>
    </xdr:from>
    <xdr:to>
      <xdr:col>81</xdr:col>
      <xdr:colOff>50800</xdr:colOff>
      <xdr:row>38</xdr:row>
      <xdr:rowOff>31915</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4592300" y="6395529"/>
          <a:ext cx="889000" cy="15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144259</xdr:rowOff>
    </xdr:from>
    <xdr:to>
      <xdr:col>81</xdr:col>
      <xdr:colOff>101600</xdr:colOff>
      <xdr:row>37</xdr:row>
      <xdr:rowOff>74409</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31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90936</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6091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125641</xdr:rowOff>
    </xdr:from>
    <xdr:to>
      <xdr:col>76</xdr:col>
      <xdr:colOff>114300</xdr:colOff>
      <xdr:row>38</xdr:row>
      <xdr:rowOff>31915</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3703300" y="6469291"/>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103873</xdr:rowOff>
    </xdr:from>
    <xdr:to>
      <xdr:col>76</xdr:col>
      <xdr:colOff>165100</xdr:colOff>
      <xdr:row>37</xdr:row>
      <xdr:rowOff>34023</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276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50550</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6051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125641</xdr:rowOff>
    </xdr:from>
    <xdr:to>
      <xdr:col>71</xdr:col>
      <xdr:colOff>177800</xdr:colOff>
      <xdr:row>37</xdr:row>
      <xdr:rowOff>162408</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2814300" y="6469291"/>
          <a:ext cx="889000" cy="36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82918</xdr:rowOff>
    </xdr:from>
    <xdr:to>
      <xdr:col>72</xdr:col>
      <xdr:colOff>38100</xdr:colOff>
      <xdr:row>37</xdr:row>
      <xdr:rowOff>13068</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25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29595</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6030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153060</xdr:rowOff>
    </xdr:from>
    <xdr:to>
      <xdr:col>67</xdr:col>
      <xdr:colOff>101600</xdr:colOff>
      <xdr:row>37</xdr:row>
      <xdr:rowOff>83210</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3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99737</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100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89091</xdr:rowOff>
    </xdr:from>
    <xdr:to>
      <xdr:col>85</xdr:col>
      <xdr:colOff>177800</xdr:colOff>
      <xdr:row>38</xdr:row>
      <xdr:rowOff>19241</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643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67518</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6411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1079</xdr:rowOff>
    </xdr:from>
    <xdr:to>
      <xdr:col>81</xdr:col>
      <xdr:colOff>101600</xdr:colOff>
      <xdr:row>37</xdr:row>
      <xdr:rowOff>102679</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6344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93806</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643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152565</xdr:rowOff>
    </xdr:from>
    <xdr:to>
      <xdr:col>76</xdr:col>
      <xdr:colOff>165100</xdr:colOff>
      <xdr:row>38</xdr:row>
      <xdr:rowOff>82715</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649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73842</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6588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74841</xdr:rowOff>
    </xdr:from>
    <xdr:to>
      <xdr:col>72</xdr:col>
      <xdr:colOff>38100</xdr:colOff>
      <xdr:row>38</xdr:row>
      <xdr:rowOff>4991</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641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167568</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651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111608</xdr:rowOff>
    </xdr:from>
    <xdr:to>
      <xdr:col>67</xdr:col>
      <xdr:colOff>101600</xdr:colOff>
      <xdr:row>38</xdr:row>
      <xdr:rowOff>41757</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645525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32885</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6547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142195</xdr:rowOff>
    </xdr:from>
    <xdr:to>
      <xdr:col>85</xdr:col>
      <xdr:colOff>126364</xdr:colOff>
      <xdr:row>59</xdr:row>
      <xdr:rowOff>97390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543245"/>
          <a:ext cx="1269" cy="1669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101217</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10216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97390</xdr:rowOff>
    </xdr:from>
    <xdr:to>
      <xdr:col>86</xdr:col>
      <xdr:colOff>25400</xdr:colOff>
      <xdr:row>59</xdr:row>
      <xdr:rowOff>97390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1021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88872</xdr:rowOff>
    </xdr:from>
    <xdr:ext cx="599010"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318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124,869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142195</xdr:rowOff>
    </xdr:from>
    <xdr:to>
      <xdr:col>86</xdr:col>
      <xdr:colOff>25400</xdr:colOff>
      <xdr:row>49</xdr:row>
      <xdr:rowOff>142195</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543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142901</xdr:rowOff>
    </xdr:from>
    <xdr:to>
      <xdr:col>85</xdr:col>
      <xdr:colOff>127000</xdr:colOff>
      <xdr:row>59</xdr:row>
      <xdr:rowOff>8027</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5481300" y="10087001"/>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97165</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5269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74288</xdr:rowOff>
    </xdr:from>
    <xdr:to>
      <xdr:col>85</xdr:col>
      <xdr:colOff>177800</xdr:colOff>
      <xdr:row>57</xdr:row>
      <xdr:rowOff>4438</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675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57080</xdr:rowOff>
    </xdr:from>
    <xdr:to>
      <xdr:col>81</xdr:col>
      <xdr:colOff>50800</xdr:colOff>
      <xdr:row>58</xdr:row>
      <xdr:rowOff>142901</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4592300" y="10001180"/>
          <a:ext cx="889000" cy="85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142525</xdr:rowOff>
    </xdr:from>
    <xdr:to>
      <xdr:col>81</xdr:col>
      <xdr:colOff>101600</xdr:colOff>
      <xdr:row>57</xdr:row>
      <xdr:rowOff>72675</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743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89202</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518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132632</xdr:rowOff>
    </xdr:from>
    <xdr:to>
      <xdr:col>76</xdr:col>
      <xdr:colOff>114300</xdr:colOff>
      <xdr:row>58</xdr:row>
      <xdr:rowOff>57080</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3703300" y="9905282"/>
          <a:ext cx="889000" cy="95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31426</xdr:rowOff>
    </xdr:from>
    <xdr:to>
      <xdr:col>76</xdr:col>
      <xdr:colOff>165100</xdr:colOff>
      <xdr:row>57</xdr:row>
      <xdr:rowOff>133026</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80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149553</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579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74835</xdr:rowOff>
    </xdr:from>
    <xdr:to>
      <xdr:col>71</xdr:col>
      <xdr:colOff>177800</xdr:colOff>
      <xdr:row>57</xdr:row>
      <xdr:rowOff>132632</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2814300" y="9847485"/>
          <a:ext cx="889000" cy="57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4413</xdr:rowOff>
    </xdr:from>
    <xdr:to>
      <xdr:col>72</xdr:col>
      <xdr:colOff>38100</xdr:colOff>
      <xdr:row>57</xdr:row>
      <xdr:rowOff>106013</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777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122540</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552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79718</xdr:rowOff>
    </xdr:from>
    <xdr:to>
      <xdr:col>67</xdr:col>
      <xdr:colOff>101600</xdr:colOff>
      <xdr:row>58</xdr:row>
      <xdr:rowOff>9868</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852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995</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945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128677</xdr:rowOff>
    </xdr:from>
    <xdr:to>
      <xdr:col>85</xdr:col>
      <xdr:colOff>177800</xdr:colOff>
      <xdr:row>59</xdr:row>
      <xdr:rowOff>58827</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10072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43604</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987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92101</xdr:rowOff>
    </xdr:from>
    <xdr:to>
      <xdr:col>81</xdr:col>
      <xdr:colOff>101600</xdr:colOff>
      <xdr:row>59</xdr:row>
      <xdr:rowOff>22251</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10036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13378</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10128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6280</xdr:rowOff>
    </xdr:from>
    <xdr:to>
      <xdr:col>76</xdr:col>
      <xdr:colOff>165100</xdr:colOff>
      <xdr:row>58</xdr:row>
      <xdr:rowOff>107880</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95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99007</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10043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81832</xdr:rowOff>
    </xdr:from>
    <xdr:to>
      <xdr:col>72</xdr:col>
      <xdr:colOff>38100</xdr:colOff>
      <xdr:row>58</xdr:row>
      <xdr:rowOff>11982</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854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3109</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9947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24035</xdr:rowOff>
    </xdr:from>
    <xdr:to>
      <xdr:col>67</xdr:col>
      <xdr:colOff>101600</xdr:colOff>
      <xdr:row>57</xdr:row>
      <xdr:rowOff>125635</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79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142162</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9571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71710</xdr:rowOff>
    </xdr:from>
    <xdr:to>
      <xdr:col>85</xdr:col>
      <xdr:colOff>126364</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244660"/>
          <a:ext cx="1269" cy="1344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18387</xdr:rowOff>
    </xdr:from>
    <xdr:ext cx="534377"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201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70,569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71710</xdr:rowOff>
    </xdr:from>
    <xdr:to>
      <xdr:col>86</xdr:col>
      <xdr:colOff>25400</xdr:colOff>
      <xdr:row>71</xdr:row>
      <xdr:rowOff>71710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244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78497</xdr:rowOff>
    </xdr:from>
    <xdr:ext cx="469744"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2801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55620</xdr:rowOff>
    </xdr:from>
    <xdr:to>
      <xdr:col>85</xdr:col>
      <xdr:colOff>177800</xdr:colOff>
      <xdr:row>78</xdr:row>
      <xdr:rowOff>157220</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428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27617</xdr:rowOff>
    </xdr:from>
    <xdr:to>
      <xdr:col>81</xdr:col>
      <xdr:colOff>101600</xdr:colOff>
      <xdr:row>78</xdr:row>
      <xdr:rowOff>129217</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4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145744</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46428" y="13175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146602</xdr:rowOff>
    </xdr:from>
    <xdr:to>
      <xdr:col>76</xdr:col>
      <xdr:colOff>165100</xdr:colOff>
      <xdr:row>78</xdr:row>
      <xdr:rowOff>76752</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34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93279</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357428" y="13123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16681</xdr:rowOff>
    </xdr:from>
    <xdr:to>
      <xdr:col>72</xdr:col>
      <xdr:colOff>38100</xdr:colOff>
      <xdr:row>78</xdr:row>
      <xdr:rowOff>118281</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389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134808</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68428" y="13165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17290</xdr:rowOff>
    </xdr:from>
    <xdr:to>
      <xdr:col>67</xdr:col>
      <xdr:colOff>101600</xdr:colOff>
      <xdr:row>78</xdr:row>
      <xdr:rowOff>118890</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39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135417</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79428" y="13165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0" name="公債費グラフ枠">
          <a:extLst>
            <a:ext uri="{FF2B5EF4-FFF2-40B4-BE49-F238E27FC236}">
              <a16:creationId xmlns:a16="http://schemas.microsoft.com/office/drawing/2014/main" id="{00000000-0008-0000-0700-0000B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467</xdr:rowOff>
    </xdr:from>
    <xdr:to>
      <xdr:col>85</xdr:col>
      <xdr:colOff>126364</xdr:colOff>
      <xdr:row>98</xdr:row>
      <xdr:rowOff>131339</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6317595" y="15430967"/>
          <a:ext cx="1269" cy="1502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135166</xdr:rowOff>
    </xdr:from>
    <xdr:ext cx="534377" cy="259045"/>
    <xdr:sp macro="" textlink="">
      <xdr:nvSpPr>
        <xdr:cNvPr id="692" name="公債費最小値テキスト">
          <a:extLst>
            <a:ext uri="{FF2B5EF4-FFF2-40B4-BE49-F238E27FC236}">
              <a16:creationId xmlns:a16="http://schemas.microsoft.com/office/drawing/2014/main" id="{00000000-0008-0000-0700-0000B4020000}"/>
            </a:ext>
          </a:extLst>
        </xdr:cNvPr>
        <xdr:cNvSpPr txBox="1"/>
      </xdr:nvSpPr>
      <xdr:spPr>
        <a:xfrm>
          <a:off x="16370300" y="16937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131339</xdr:rowOff>
    </xdr:from>
    <xdr:to>
      <xdr:col>86</xdr:col>
      <xdr:colOff>25400</xdr:colOff>
      <xdr:row>98</xdr:row>
      <xdr:rowOff>131339</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6230600" y="16933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118594</xdr:rowOff>
    </xdr:from>
    <xdr:ext cx="599010" cy="259045"/>
    <xdr:sp macro="" textlink="">
      <xdr:nvSpPr>
        <xdr:cNvPr id="694" name="公債費最大値テキスト">
          <a:extLst>
            <a:ext uri="{FF2B5EF4-FFF2-40B4-BE49-F238E27FC236}">
              <a16:creationId xmlns:a16="http://schemas.microsoft.com/office/drawing/2014/main" id="{00000000-0008-0000-0700-0000B6020000}"/>
            </a:ext>
          </a:extLst>
        </xdr:cNvPr>
        <xdr:cNvSpPr txBox="1"/>
      </xdr:nvSpPr>
      <xdr:spPr>
        <a:xfrm>
          <a:off x="16370300" y="15206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120,527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467</xdr:rowOff>
    </xdr:from>
    <xdr:to>
      <xdr:col>86</xdr:col>
      <xdr:colOff>25400</xdr:colOff>
      <xdr:row>90</xdr:row>
      <xdr:rowOff>467</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6230600" y="15430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139962</xdr:rowOff>
    </xdr:from>
    <xdr:to>
      <xdr:col>85</xdr:col>
      <xdr:colOff>127000</xdr:colOff>
      <xdr:row>97</xdr:row>
      <xdr:rowOff>7193</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5481300" y="16599162"/>
          <a:ext cx="838200" cy="38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39344</xdr:rowOff>
    </xdr:from>
    <xdr:ext cx="534377" cy="259045"/>
    <xdr:sp macro="" textlink="">
      <xdr:nvSpPr>
        <xdr:cNvPr id="697" name="公債費平均値テキスト">
          <a:extLst>
            <a:ext uri="{FF2B5EF4-FFF2-40B4-BE49-F238E27FC236}">
              <a16:creationId xmlns:a16="http://schemas.microsoft.com/office/drawing/2014/main" id="{00000000-0008-0000-0700-0000B9020000}"/>
            </a:ext>
          </a:extLst>
        </xdr:cNvPr>
        <xdr:cNvSpPr txBox="1"/>
      </xdr:nvSpPr>
      <xdr:spPr>
        <a:xfrm>
          <a:off x="16370300" y="161556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16467</xdr:rowOff>
    </xdr:from>
    <xdr:to>
      <xdr:col>85</xdr:col>
      <xdr:colOff>177800</xdr:colOff>
      <xdr:row>95</xdr:row>
      <xdr:rowOff>118067</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6268700" y="16304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122131</xdr:rowOff>
    </xdr:from>
    <xdr:to>
      <xdr:col>81</xdr:col>
      <xdr:colOff>50800</xdr:colOff>
      <xdr:row>96</xdr:row>
      <xdr:rowOff>139962</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4592300" y="16581331"/>
          <a:ext cx="889000" cy="17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34804</xdr:rowOff>
    </xdr:from>
    <xdr:to>
      <xdr:col>81</xdr:col>
      <xdr:colOff>101600</xdr:colOff>
      <xdr:row>95</xdr:row>
      <xdr:rowOff>136404</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5430500" y="1632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152931</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14111" y="1609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122131</xdr:rowOff>
    </xdr:from>
    <xdr:to>
      <xdr:col>76</xdr:col>
      <xdr:colOff>114300</xdr:colOff>
      <xdr:row>96</xdr:row>
      <xdr:rowOff>133021</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3703300" y="16581331"/>
          <a:ext cx="889000" cy="10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34705</xdr:rowOff>
    </xdr:from>
    <xdr:to>
      <xdr:col>76</xdr:col>
      <xdr:colOff>165100</xdr:colOff>
      <xdr:row>95</xdr:row>
      <xdr:rowOff>136305</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4541500" y="16322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152832</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325111" y="16097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133021</xdr:rowOff>
    </xdr:from>
    <xdr:to>
      <xdr:col>71</xdr:col>
      <xdr:colOff>177800</xdr:colOff>
      <xdr:row>96</xdr:row>
      <xdr:rowOff>144076</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2814300" y="16592221"/>
          <a:ext cx="889000" cy="11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164729</xdr:rowOff>
    </xdr:from>
    <xdr:to>
      <xdr:col>72</xdr:col>
      <xdr:colOff>38100</xdr:colOff>
      <xdr:row>96</xdr:row>
      <xdr:rowOff>94879</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3652500" y="16452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111406</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436111" y="16227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169613</xdr:rowOff>
    </xdr:from>
    <xdr:to>
      <xdr:col>67</xdr:col>
      <xdr:colOff>101600</xdr:colOff>
      <xdr:row>96</xdr:row>
      <xdr:rowOff>99763</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2763500" y="1645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116290</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547111" y="16232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127843</xdr:rowOff>
    </xdr:from>
    <xdr:to>
      <xdr:col>85</xdr:col>
      <xdr:colOff>177800</xdr:colOff>
      <xdr:row>97</xdr:row>
      <xdr:rowOff>57993</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6268700" y="1658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106270</xdr:rowOff>
    </xdr:from>
    <xdr:ext cx="534377" cy="259045"/>
    <xdr:sp macro="" textlink="">
      <xdr:nvSpPr>
        <xdr:cNvPr id="716" name="公債費該当値テキスト">
          <a:extLst>
            <a:ext uri="{FF2B5EF4-FFF2-40B4-BE49-F238E27FC236}">
              <a16:creationId xmlns:a16="http://schemas.microsoft.com/office/drawing/2014/main" id="{00000000-0008-0000-0700-0000CC020000}"/>
            </a:ext>
          </a:extLst>
        </xdr:cNvPr>
        <xdr:cNvSpPr txBox="1"/>
      </xdr:nvSpPr>
      <xdr:spPr>
        <a:xfrm>
          <a:off x="16370300" y="16565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89162</xdr:rowOff>
    </xdr:from>
    <xdr:to>
      <xdr:col>81</xdr:col>
      <xdr:colOff>101600</xdr:colOff>
      <xdr:row>97</xdr:row>
      <xdr:rowOff>19312</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5430500" y="16548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10439</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5214111" y="16641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71331</xdr:rowOff>
    </xdr:from>
    <xdr:to>
      <xdr:col>76</xdr:col>
      <xdr:colOff>165100</xdr:colOff>
      <xdr:row>97</xdr:row>
      <xdr:rowOff>1481</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4541500" y="16530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164058</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4325111" y="16623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82221</xdr:rowOff>
    </xdr:from>
    <xdr:to>
      <xdr:col>72</xdr:col>
      <xdr:colOff>38100</xdr:colOff>
      <xdr:row>97</xdr:row>
      <xdr:rowOff>12371</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3652500" y="16541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3498</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3436111" y="16634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93276</xdr:rowOff>
    </xdr:from>
    <xdr:to>
      <xdr:col>67</xdr:col>
      <xdr:colOff>101600</xdr:colOff>
      <xdr:row>97</xdr:row>
      <xdr:rowOff>23426</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2763500" y="16552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14553</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2547111" y="16645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a:extLst>
            <a:ext uri="{FF2B5EF4-FFF2-40B4-BE49-F238E27FC236}">
              <a16:creationId xmlns:a16="http://schemas.microsoft.com/office/drawing/2014/main" id="{00000000-0008-0000-0700-0000E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132442</xdr:rowOff>
    </xdr:from>
    <xdr:to>
      <xdr:col>116</xdr:col>
      <xdr:colOff>62864</xdr:colOff>
      <xdr:row>38</xdr:row>
      <xdr:rowOff>25400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flipV="1">
          <a:off x="22159595" y="5275942"/>
          <a:ext cx="1269" cy="1264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54538</xdr:rowOff>
    </xdr:from>
    <xdr:ext cx="249299" cy="259045"/>
    <xdr:sp macro="" textlink="">
      <xdr:nvSpPr>
        <xdr:cNvPr id="745" name="諸支出金最小値テキスト">
          <a:extLst>
            <a:ext uri="{FF2B5EF4-FFF2-40B4-BE49-F238E27FC236}">
              <a16:creationId xmlns:a16="http://schemas.microsoft.com/office/drawing/2014/main" id="{00000000-0008-0000-0700-0000E9020000}"/>
            </a:ext>
          </a:extLst>
        </xdr:cNvPr>
        <xdr:cNvSpPr txBox="1"/>
      </xdr:nvSpPr>
      <xdr:spPr>
        <a:xfrm>
          <a:off x="22212300" y="656963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79119</xdr:rowOff>
    </xdr:from>
    <xdr:ext cx="534377" cy="259045"/>
    <xdr:sp macro="" textlink="">
      <xdr:nvSpPr>
        <xdr:cNvPr id="747" name="諸支出金最大値テキスト">
          <a:extLst>
            <a:ext uri="{FF2B5EF4-FFF2-40B4-BE49-F238E27FC236}">
              <a16:creationId xmlns:a16="http://schemas.microsoft.com/office/drawing/2014/main" id="{00000000-0008-0000-0700-0000EB020000}"/>
            </a:ext>
          </a:extLst>
        </xdr:cNvPr>
        <xdr:cNvSpPr txBox="1"/>
      </xdr:nvSpPr>
      <xdr:spPr>
        <a:xfrm>
          <a:off x="22212300" y="5051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22,127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132442</xdr:rowOff>
    </xdr:from>
    <xdr:to>
      <xdr:col>116</xdr:col>
      <xdr:colOff>152400</xdr:colOff>
      <xdr:row>30</xdr:row>
      <xdr:rowOff>132442</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5275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22314</xdr:rowOff>
    </xdr:from>
    <xdr:to>
      <xdr:col>116</xdr:col>
      <xdr:colOff>63500</xdr:colOff>
      <xdr:row>38</xdr:row>
      <xdr:rowOff>23285</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flipV="1">
          <a:off x="21323300" y="6537414"/>
          <a:ext cx="838200" cy="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143438</xdr:rowOff>
    </xdr:from>
    <xdr:ext cx="378565" cy="259045"/>
    <xdr:sp macro="" textlink="">
      <xdr:nvSpPr>
        <xdr:cNvPr id="750" name="諸支出金平均値テキスト">
          <a:extLst>
            <a:ext uri="{FF2B5EF4-FFF2-40B4-BE49-F238E27FC236}">
              <a16:creationId xmlns:a16="http://schemas.microsoft.com/office/drawing/2014/main" id="{00000000-0008-0000-0700-0000EE020000}"/>
            </a:ext>
          </a:extLst>
        </xdr:cNvPr>
        <xdr:cNvSpPr txBox="1"/>
      </xdr:nvSpPr>
      <xdr:spPr>
        <a:xfrm>
          <a:off x="22212300" y="631563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120561</xdr:rowOff>
    </xdr:from>
    <xdr:to>
      <xdr:col>116</xdr:col>
      <xdr:colOff>114300</xdr:colOff>
      <xdr:row>38</xdr:row>
      <xdr:rowOff>50712</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2110700" y="64642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23171</xdr:rowOff>
    </xdr:from>
    <xdr:to>
      <xdr:col>111</xdr:col>
      <xdr:colOff>177800</xdr:colOff>
      <xdr:row>38</xdr:row>
      <xdr:rowOff>23285</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0434300" y="6538271"/>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116446</xdr:rowOff>
    </xdr:from>
    <xdr:to>
      <xdr:col>112</xdr:col>
      <xdr:colOff>38100</xdr:colOff>
      <xdr:row>38</xdr:row>
      <xdr:rowOff>46596</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1272500" y="64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63123</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4017" y="62353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23171</xdr:rowOff>
    </xdr:from>
    <xdr:to>
      <xdr:col>107</xdr:col>
      <xdr:colOff>50800</xdr:colOff>
      <xdr:row>38</xdr:row>
      <xdr:rowOff>24029</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flipV="1">
          <a:off x="19545300" y="6538271"/>
          <a:ext cx="889000" cy="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118847</xdr:rowOff>
    </xdr:from>
    <xdr:to>
      <xdr:col>107</xdr:col>
      <xdr:colOff>101600</xdr:colOff>
      <xdr:row>38</xdr:row>
      <xdr:rowOff>48997</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0383500" y="6462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65524</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5017" y="62377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8655</xdr:rowOff>
    </xdr:from>
    <xdr:to>
      <xdr:col>102</xdr:col>
      <xdr:colOff>114300</xdr:colOff>
      <xdr:row>38</xdr:row>
      <xdr:rowOff>24029</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8656300" y="6523755"/>
          <a:ext cx="889000" cy="15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134220</xdr:rowOff>
    </xdr:from>
    <xdr:to>
      <xdr:col>102</xdr:col>
      <xdr:colOff>165100</xdr:colOff>
      <xdr:row>38</xdr:row>
      <xdr:rowOff>64370</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9494500" y="6477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80897</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6017" y="6253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137535</xdr:rowOff>
    </xdr:from>
    <xdr:to>
      <xdr:col>98</xdr:col>
      <xdr:colOff>38100</xdr:colOff>
      <xdr:row>38</xdr:row>
      <xdr:rowOff>67684</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8605500" y="648118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58812</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7017" y="65739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142964</xdr:rowOff>
    </xdr:from>
    <xdr:to>
      <xdr:col>116</xdr:col>
      <xdr:colOff>114300</xdr:colOff>
      <xdr:row>38</xdr:row>
      <xdr:rowOff>73113</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2110700" y="648661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98988</xdr:rowOff>
    </xdr:from>
    <xdr:ext cx="313932" cy="259045"/>
    <xdr:sp macro="" textlink="">
      <xdr:nvSpPr>
        <xdr:cNvPr id="769" name="諸支出金該当値テキスト">
          <a:extLst>
            <a:ext uri="{FF2B5EF4-FFF2-40B4-BE49-F238E27FC236}">
              <a16:creationId xmlns:a16="http://schemas.microsoft.com/office/drawing/2014/main" id="{00000000-0008-0000-0700-000001030000}"/>
            </a:ext>
          </a:extLst>
        </xdr:cNvPr>
        <xdr:cNvSpPr txBox="1"/>
      </xdr:nvSpPr>
      <xdr:spPr>
        <a:xfrm>
          <a:off x="22212300" y="64426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143935</xdr:rowOff>
    </xdr:from>
    <xdr:to>
      <xdr:col>112</xdr:col>
      <xdr:colOff>38100</xdr:colOff>
      <xdr:row>38</xdr:row>
      <xdr:rowOff>74085</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1272500" y="648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38</xdr:row>
      <xdr:rowOff>65212</xdr:rowOff>
    </xdr:from>
    <xdr:ext cx="313932"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166333" y="65803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143821</xdr:rowOff>
    </xdr:from>
    <xdr:to>
      <xdr:col>107</xdr:col>
      <xdr:colOff>101600</xdr:colOff>
      <xdr:row>38</xdr:row>
      <xdr:rowOff>73971</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0383500" y="6487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38</xdr:row>
      <xdr:rowOff>65098</xdr:rowOff>
    </xdr:from>
    <xdr:ext cx="313932"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277333" y="65801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144678</xdr:rowOff>
    </xdr:from>
    <xdr:to>
      <xdr:col>102</xdr:col>
      <xdr:colOff>165100</xdr:colOff>
      <xdr:row>38</xdr:row>
      <xdr:rowOff>74828</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9494500" y="648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38</xdr:row>
      <xdr:rowOff>65956</xdr:rowOff>
    </xdr:from>
    <xdr:ext cx="313932"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388333" y="65810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129305</xdr:rowOff>
    </xdr:from>
    <xdr:to>
      <xdr:col>98</xdr:col>
      <xdr:colOff>38100</xdr:colOff>
      <xdr:row>38</xdr:row>
      <xdr:rowOff>59455</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8605500" y="647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75982</xdr:rowOff>
    </xdr:from>
    <xdr:ext cx="378565"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467017" y="62481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a:extLst>
            <a:ext uri="{FF2B5EF4-FFF2-40B4-BE49-F238E27FC236}">
              <a16:creationId xmlns:a16="http://schemas.microsoft.com/office/drawing/2014/main" id="{00000000-0008-0000-07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4" name="前年度繰上充用金最小値テキスト">
          <a:extLst>
            <a:ext uri="{FF2B5EF4-FFF2-40B4-BE49-F238E27FC236}">
              <a16:creationId xmlns:a16="http://schemas.microsoft.com/office/drawing/2014/main" id="{00000000-0008-0000-0700-00001A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6" name="前年度繰上充用金最大値テキスト">
          <a:extLst>
            <a:ext uri="{FF2B5EF4-FFF2-40B4-BE49-F238E27FC236}">
              <a16:creationId xmlns:a16="http://schemas.microsoft.com/office/drawing/2014/main" id="{00000000-0008-0000-0700-00001C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9" name="前年度繰上充用金平均値テキスト">
          <a:extLst>
            <a:ext uri="{FF2B5EF4-FFF2-40B4-BE49-F238E27FC236}">
              <a16:creationId xmlns:a16="http://schemas.microsoft.com/office/drawing/2014/main" id="{00000000-0008-0000-0700-00001F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8" name="前年度繰上充用金該当値テキスト">
          <a:extLst>
            <a:ext uri="{FF2B5EF4-FFF2-40B4-BE49-F238E27FC236}">
              <a16:creationId xmlns:a16="http://schemas.microsoft.com/office/drawing/2014/main" id="{00000000-0008-0000-0700-000032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・総務費は、新庁舎整備事業費の増が影響し、令和４年度と比較し大幅な増となっている。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・民生費は、住民税非課税世帯等への物価高騰対策一体支援事業の増などが影響している。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・商工費は、物価高騰経済対策商品券配布事業による増が影響している。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・消防費は、令和４年度にデジタル無線と高機能消防指令システムの全面更新を実施したため、令和５年度は減少となっている。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・教育費は、学校施設の耐震化事業やトイレ、空調などの大規模改造事業が順次完了しており、減少傾向となっている。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・公債費は、令和４年度と比較し減少しているものの、今後も新庁舎整備事業や鳴門市・北島町共同浄水場整備といった大型事業が予定されているため、増加傾向となる見込みである。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徳島県鳴門市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財政調整基金残高については、法人市民税の大幅増やクリーンセンター建設にかかる協定に基づく補償金など臨時的要因により増加した。</a:t>
          </a:r>
        </a:p>
        <a:p>
          <a:r>
            <a:rPr kumimoji="1" lang="ja-JP" altLang="en-US" sz="1300">
              <a:latin typeface="ＭＳ ゴシック" pitchFamily="49" charset="-128"/>
              <a:ea typeface="ＭＳ ゴシック" pitchFamily="49" charset="-128"/>
            </a:rPr>
            <a:t>　実質収支については、安定的な黒字を保っているものの、今後も社会保障関係費の増加や各特別会計への繰出金の高止まり傾向が続くとともに、新庁舎整備事業や老朽化の進むごみ処理施設関連費用、防災・減災対策など、緊急性の高い投資的経費が引き続き必要となり、予断を許さない状況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徳島県鳴門市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全会計において黒字となっている。前年度に比較して、黒字総額が増加している要因としては、モーターボート競走事業会計によるところが大きく、ボートレース鳴門のリニューアルオープン以降、収益が好調に推移していることが主な要因である。</a:t>
          </a:r>
        </a:p>
        <a:p>
          <a:r>
            <a:rPr kumimoji="1" lang="ja-JP" altLang="en-US" sz="1400">
              <a:solidFill>
                <a:srgbClr val="FF0000"/>
              </a:solidFill>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急速な少子高齢社会の進行や地域間競争の激化、老朽化した公共施設への対応などが喫緊の課題となっているなど、本市をめぐる財政情勢は依然として厳しい状況であり、今後も引き続き、行財政改革に積極的に取り組み、財政の健全化を図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徳島県鳴門市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公債費において大きなウエイトを占めていた地方債の償還終了に伴う元利償還金の減少により減少傾向が続いている。</a:t>
          </a:r>
        </a:p>
        <a:p>
          <a:r>
            <a:rPr kumimoji="1" lang="ja-JP" altLang="en-US" sz="1400">
              <a:latin typeface="ＭＳ ゴシック" pitchFamily="49" charset="-128"/>
              <a:ea typeface="ＭＳ ゴシック" pitchFamily="49" charset="-128"/>
            </a:rPr>
            <a:t>　今後、新庁舎整備事業や鳴門市・北島町共同浄水場整備といった大型事業（投資的経費）に対して地方債を発行するため、元利償還金の増加が見込まれる。元金償還には据置期間があるため、減少傾向がある程度続くものの、再び増加に転じる見込みであ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徳島県鳴門市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地方債の現在高については、主に新庁舎整備事業に係る地方債の発行により増加に転じた。</a:t>
          </a:r>
        </a:p>
        <a:p>
          <a:r>
            <a:rPr kumimoji="1" lang="ja-JP" altLang="en-US" sz="1400">
              <a:latin typeface="ＭＳ ゴシック" pitchFamily="49" charset="-128"/>
              <a:ea typeface="ＭＳ ゴシック" pitchFamily="49" charset="-128"/>
            </a:rPr>
            <a:t>　充当可能基金については、令和３年度以降大幅な増加となっており、これが将来負担比率分子の減少に大きく影響している。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充当可能基金の増加要因は、法人市民税の大幅増やクリーンセンター建設にかかる協定に基づく補償金など臨時的要因による基金積立であり、今後の各種大型事業に備えるものとなっている。</a:t>
          </a:r>
        </a:p>
        <a:p>
          <a:r>
            <a:rPr kumimoji="1" lang="ja-JP" altLang="en-US" sz="1400">
              <a:latin typeface="ＭＳ ゴシック" pitchFamily="49" charset="-128"/>
              <a:ea typeface="ＭＳ ゴシック" pitchFamily="49" charset="-128"/>
            </a:rPr>
            <a:t>　各種大型事業を進めるにあたっては、新たに地方債を発行し、これらの基金を取り崩すことから、今後さらに将来負担比率分子の増加が見込まれる。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徳島県鳴門市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は大規模事業への元金償還額を考慮した取り崩し、その他特定目的基金は各基金の使途に合致する事業費への充当のための取り崩しにより減額となったが、後述のとおり臨時的要因であり一時的な要因ではあるものの財政調整基金残高が大幅に増額となったことから基金全体の残高は増額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令和５年度末残高は過去最大となったものの、臨時的な要因による積立金増によるものであり、令和５年度当初予算においては基金全体で約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2,576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百万円の取り崩しを行っており、当初予算における取崩額を減らしていくことが今後の課題である。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大規模事業が控えており、予算規模は増傾向になることが想定されるため、これに伴う基金取り崩しも増える見込みである。鳴門市行財政改革計画～シン・スーパー改革プラン～において、令和８年度末の普通会計基金残高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億円以上の確保を目標として定めているため、将来を見据え安定的な財政運営を図るために必要となる基金残高の確保に努めていく。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・鳴門市ボートレース鳴門まちづくり基金：モーターボート競走事業の社会貢献広報事業として、地域の活性化及び振興を図り、活力あるまちづくりに資する。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・鳴門市庁舎整備基金：庁舎の整備を円滑に行う。</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・鳴門市ふるさと活性化基金：本市の魅力あるまちづくりを推進し、市勢の活性化を図り、個性的で魅力的な「ふるさと鳴門」づくりに資する。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・鳴門市道の駅「くるくる　なると」基金：鳴門市道の駅「くるくる　なると」の地域振興施設の設置目的を達成するため、当該施設及び設備の大規模修繕並びに地域振興に資する。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・鳴門市健康づくりの推進と地域の医療を守り育む基金：市民が生涯にわたって、健康で、住み慣れた地域で安心して暮らすことができるまちづくりの実現に資する。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・鳴門市ボートレース鳴門まちづくり基金：ボートレース競走事業会計令和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年度決算剰余金処分額の積立等（</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百万円）があったものの、地域活性化等を図るまちづくりに資する事業への充当のため取り崩しを行ったことにより減額。</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・鳴門市庁舎整備基金：新庁舎整備事業の実施にあたり、一般財源部分相当額への充当のため取り崩しを行ったため減額。</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・鳴門市ふるさと活性化基金：ふるさと納税寄附金を積み立てるとともに、ふるさと納税活用事業への充当のため取り崩しを行い、積立額のほうが多くなったため増額。</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・鳴門市道の駅「くるくる　なると」基金：同施設指定管理者との協定に基づく、納付金を積み立てたことにより増額。</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鳴門市健康づくりの推進と地域の医療を守り育む基金：基金使途に即した事業への充当のため取り崩しを行うとともに、当年度以前の取崩額のうち決算に基づき事業費未充当となった額の積み立て（積戻し）を行った結果、増額。</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基金の設置目的に従い、基金の使途に合致する事業への充当など引き続き適正な運用に努める。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当初予算編成時に</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月補正予算で</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110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月補正予算で</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113</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百万円を財源補てんのため取り崩している。一方で、</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月補正予算で</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440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月補正予算で</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2,212</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月専決で</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356</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百万円を積み立てたことにより、令和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年度末残高と比較し</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1,785</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百万円の大幅増となった。積立の主な要因として、前年度実質収支の確定による積立</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440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百万円、特定法人の株式売却等により法人市民税の大幅増やクリーンセンター建設にかかる協定に基づく補償金など臨時的要因による歳入増加に伴う積立約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2,200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百万円などがある。さらには、</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月補正予算や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月専決時の予算整理に伴い、歳出の縮減とともに、税収や各種交付金が当初予算見込額を上回る結果となったことによる財源留保なども要因に挙げられる。</a:t>
          </a: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総務省が平成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年度に実施した「基金の積立状況等に関する調査結果」からも、財政調整基金の積立の考え方として、標準財政規模の</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％程度と回答した団体が多く、本市においてもこの範囲での残高は常に保持し続けたいと考えている。令和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年度の本市の標準財政規模の</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は約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2,756</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百万円であり、令和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年度末残高としてはおよそ</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倍程度となったものの、法人市民税の増収による積立は翌年度の普通交付税減額に備えたものであり、一時的な積立に過ぎない。また、今後の大規模事業など財政需要の増加を見据え、標準財政規模の</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％を下回ることがないよう的確に残高を確保していきたい。</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令和５年度は中学校改修事業や給食センター建設事業の元金償還額を考慮し、当初予算時において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百万円を取り崩した。積立については、基金利子による積立および普通交付税再算定による交付決定額のうち、臨時財政対策債償還基金費分として約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道の駅「くるくる なると」整備事業、新庁舎整備事業、鳴門市・北島町共同浄水場整備事業など、大型事業の元金償還が今後始まることで、これまで以上に公債費は高い水準で推移していく見込みであり、毎年一定程度の取崩は必要となると考えられるため、後年度の財政需要に備え、適宜積立を検討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 thickBot="1" x14ac:dyDescent="0.25">
      <c r="B2" s="182" t="s">
        <v>77</v>
      </c>
      <c r="C2" s="182"/>
      <c r="D2" s="183"/>
    </row>
    <row r="3" spans="1:119" ht="18.75" customHeight="1" thickBot="1" x14ac:dyDescent="0.25">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2">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36487418</v>
      </c>
      <c r="BO4" s="371"/>
      <c r="BP4" s="371"/>
      <c r="BQ4" s="371"/>
      <c r="BR4" s="371"/>
      <c r="BS4" s="371"/>
      <c r="BT4" s="371"/>
      <c r="BU4" s="372"/>
      <c r="BV4" s="370">
        <v>30631172</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7.6</v>
      </c>
      <c r="CU4" s="377"/>
      <c r="CV4" s="377"/>
      <c r="CW4" s="377"/>
      <c r="CX4" s="377"/>
      <c r="CY4" s="377"/>
      <c r="CZ4" s="377"/>
      <c r="DA4" s="378"/>
      <c r="DB4" s="376">
        <v>6.4</v>
      </c>
      <c r="DC4" s="377"/>
      <c r="DD4" s="377"/>
      <c r="DE4" s="377"/>
      <c r="DF4" s="377"/>
      <c r="DG4" s="377"/>
      <c r="DH4" s="377"/>
      <c r="DI4" s="378"/>
    </row>
    <row r="5" spans="1:119" ht="18.75" customHeight="1" x14ac:dyDescent="0.2">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35111694</v>
      </c>
      <c r="BO5" s="408"/>
      <c r="BP5" s="408"/>
      <c r="BQ5" s="408"/>
      <c r="BR5" s="408"/>
      <c r="BS5" s="408"/>
      <c r="BT5" s="408"/>
      <c r="BU5" s="409"/>
      <c r="BV5" s="407">
        <v>29454028</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92</v>
      </c>
      <c r="CU5" s="405"/>
      <c r="CV5" s="405"/>
      <c r="CW5" s="405"/>
      <c r="CX5" s="405"/>
      <c r="CY5" s="405"/>
      <c r="CZ5" s="405"/>
      <c r="DA5" s="406"/>
      <c r="DB5" s="404">
        <v>97.8</v>
      </c>
      <c r="DC5" s="405"/>
      <c r="DD5" s="405"/>
      <c r="DE5" s="405"/>
      <c r="DF5" s="405"/>
      <c r="DG5" s="405"/>
      <c r="DH5" s="405"/>
      <c r="DI5" s="406"/>
    </row>
    <row r="6" spans="1:119" ht="18.75" customHeight="1" x14ac:dyDescent="0.2">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1375724</v>
      </c>
      <c r="BO6" s="408"/>
      <c r="BP6" s="408"/>
      <c r="BQ6" s="408"/>
      <c r="BR6" s="408"/>
      <c r="BS6" s="408"/>
      <c r="BT6" s="408"/>
      <c r="BU6" s="409"/>
      <c r="BV6" s="407">
        <v>1177144</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92.7</v>
      </c>
      <c r="CU6" s="445"/>
      <c r="CV6" s="445"/>
      <c r="CW6" s="445"/>
      <c r="CX6" s="445"/>
      <c r="CY6" s="445"/>
      <c r="CZ6" s="445"/>
      <c r="DA6" s="446"/>
      <c r="DB6" s="444">
        <v>99.7</v>
      </c>
      <c r="DC6" s="445"/>
      <c r="DD6" s="445"/>
      <c r="DE6" s="445"/>
      <c r="DF6" s="445"/>
      <c r="DG6" s="445"/>
      <c r="DH6" s="445"/>
      <c r="DI6" s="446"/>
    </row>
    <row r="7" spans="1:119" ht="18.75" customHeight="1" x14ac:dyDescent="0.2">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328710</v>
      </c>
      <c r="BO7" s="408"/>
      <c r="BP7" s="408"/>
      <c r="BQ7" s="408"/>
      <c r="BR7" s="408"/>
      <c r="BS7" s="408"/>
      <c r="BT7" s="408"/>
      <c r="BU7" s="409"/>
      <c r="BV7" s="407">
        <v>300662</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13780714</v>
      </c>
      <c r="CU7" s="408"/>
      <c r="CV7" s="408"/>
      <c r="CW7" s="408"/>
      <c r="CX7" s="408"/>
      <c r="CY7" s="408"/>
      <c r="CZ7" s="408"/>
      <c r="DA7" s="409"/>
      <c r="DB7" s="407">
        <v>13722919</v>
      </c>
      <c r="DC7" s="408"/>
      <c r="DD7" s="408"/>
      <c r="DE7" s="408"/>
      <c r="DF7" s="408"/>
      <c r="DG7" s="408"/>
      <c r="DH7" s="408"/>
      <c r="DI7" s="409"/>
    </row>
    <row r="8" spans="1:119" ht="18.75" customHeight="1" thickBot="1" x14ac:dyDescent="0.25">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1047014</v>
      </c>
      <c r="BO8" s="408"/>
      <c r="BP8" s="408"/>
      <c r="BQ8" s="408"/>
      <c r="BR8" s="408"/>
      <c r="BS8" s="408"/>
      <c r="BT8" s="408"/>
      <c r="BU8" s="409"/>
      <c r="BV8" s="407">
        <v>876482</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0.61</v>
      </c>
      <c r="CU8" s="448"/>
      <c r="CV8" s="448"/>
      <c r="CW8" s="448"/>
      <c r="CX8" s="448"/>
      <c r="CY8" s="448"/>
      <c r="CZ8" s="448"/>
      <c r="DA8" s="449"/>
      <c r="DB8" s="447">
        <v>0.61</v>
      </c>
      <c r="DC8" s="448"/>
      <c r="DD8" s="448"/>
      <c r="DE8" s="448"/>
      <c r="DF8" s="448"/>
      <c r="DG8" s="448"/>
      <c r="DH8" s="448"/>
      <c r="DI8" s="449"/>
    </row>
    <row r="9" spans="1:119" ht="18.75" customHeight="1" thickBot="1" x14ac:dyDescent="0.25">
      <c r="A9" s="181"/>
      <c r="B9" s="401" t="s">
        <v>106</v>
      </c>
      <c r="C9" s="402"/>
      <c r="D9" s="402"/>
      <c r="E9" s="402"/>
      <c r="F9" s="402"/>
      <c r="G9" s="402"/>
      <c r="H9" s="402"/>
      <c r="I9" s="402"/>
      <c r="J9" s="402"/>
      <c r="K9" s="450"/>
      <c r="L9" s="451" t="s">
        <v>107</v>
      </c>
      <c r="M9" s="452"/>
      <c r="N9" s="452"/>
      <c r="O9" s="452"/>
      <c r="P9" s="452"/>
      <c r="Q9" s="453"/>
      <c r="R9" s="454">
        <v>54622</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90</v>
      </c>
      <c r="AV9" s="440"/>
      <c r="AW9" s="440"/>
      <c r="AX9" s="440"/>
      <c r="AY9" s="441" t="s">
        <v>110</v>
      </c>
      <c r="AZ9" s="442"/>
      <c r="BA9" s="442"/>
      <c r="BB9" s="442"/>
      <c r="BC9" s="442"/>
      <c r="BD9" s="442"/>
      <c r="BE9" s="442"/>
      <c r="BF9" s="442"/>
      <c r="BG9" s="442"/>
      <c r="BH9" s="442"/>
      <c r="BI9" s="442"/>
      <c r="BJ9" s="442"/>
      <c r="BK9" s="442"/>
      <c r="BL9" s="442"/>
      <c r="BM9" s="443"/>
      <c r="BN9" s="407">
        <v>170532</v>
      </c>
      <c r="BO9" s="408"/>
      <c r="BP9" s="408"/>
      <c r="BQ9" s="408"/>
      <c r="BR9" s="408"/>
      <c r="BS9" s="408"/>
      <c r="BT9" s="408"/>
      <c r="BU9" s="409"/>
      <c r="BV9" s="407">
        <v>-6650</v>
      </c>
      <c r="BW9" s="408"/>
      <c r="BX9" s="408"/>
      <c r="BY9" s="408"/>
      <c r="BZ9" s="408"/>
      <c r="CA9" s="408"/>
      <c r="CB9" s="408"/>
      <c r="CC9" s="409"/>
      <c r="CD9" s="410" t="s">
        <v>111</v>
      </c>
      <c r="CE9" s="411"/>
      <c r="CF9" s="411"/>
      <c r="CG9" s="411"/>
      <c r="CH9" s="411"/>
      <c r="CI9" s="411"/>
      <c r="CJ9" s="411"/>
      <c r="CK9" s="411"/>
      <c r="CL9" s="411"/>
      <c r="CM9" s="411"/>
      <c r="CN9" s="411"/>
      <c r="CO9" s="411"/>
      <c r="CP9" s="411"/>
      <c r="CQ9" s="411"/>
      <c r="CR9" s="411"/>
      <c r="CS9" s="412"/>
      <c r="CT9" s="404">
        <v>11.7</v>
      </c>
      <c r="CU9" s="405"/>
      <c r="CV9" s="405"/>
      <c r="CW9" s="405"/>
      <c r="CX9" s="405"/>
      <c r="CY9" s="405"/>
      <c r="CZ9" s="405"/>
      <c r="DA9" s="406"/>
      <c r="DB9" s="404">
        <v>13.9</v>
      </c>
      <c r="DC9" s="405"/>
      <c r="DD9" s="405"/>
      <c r="DE9" s="405"/>
      <c r="DF9" s="405"/>
      <c r="DG9" s="405"/>
      <c r="DH9" s="405"/>
      <c r="DI9" s="406"/>
    </row>
    <row r="10" spans="1:119" ht="18.75" customHeight="1" thickBot="1" x14ac:dyDescent="0.25">
      <c r="A10" s="181"/>
      <c r="B10" s="401"/>
      <c r="C10" s="402"/>
      <c r="D10" s="402"/>
      <c r="E10" s="402"/>
      <c r="F10" s="402"/>
      <c r="G10" s="402"/>
      <c r="H10" s="402"/>
      <c r="I10" s="402"/>
      <c r="J10" s="402"/>
      <c r="K10" s="450"/>
      <c r="L10" s="457" t="s">
        <v>112</v>
      </c>
      <c r="M10" s="437"/>
      <c r="N10" s="437"/>
      <c r="O10" s="437"/>
      <c r="P10" s="437"/>
      <c r="Q10" s="438"/>
      <c r="R10" s="458">
        <v>59101</v>
      </c>
      <c r="S10" s="459"/>
      <c r="T10" s="459"/>
      <c r="U10" s="459"/>
      <c r="V10" s="460"/>
      <c r="W10" s="395"/>
      <c r="X10" s="396"/>
      <c r="Y10" s="396"/>
      <c r="Z10" s="396"/>
      <c r="AA10" s="396"/>
      <c r="AB10" s="396"/>
      <c r="AC10" s="396"/>
      <c r="AD10" s="396"/>
      <c r="AE10" s="396"/>
      <c r="AF10" s="396"/>
      <c r="AG10" s="396"/>
      <c r="AH10" s="396"/>
      <c r="AI10" s="396"/>
      <c r="AJ10" s="396"/>
      <c r="AK10" s="396"/>
      <c r="AL10" s="399"/>
      <c r="AM10" s="436" t="s">
        <v>113</v>
      </c>
      <c r="AN10" s="437"/>
      <c r="AO10" s="437"/>
      <c r="AP10" s="437"/>
      <c r="AQ10" s="437"/>
      <c r="AR10" s="437"/>
      <c r="AS10" s="437"/>
      <c r="AT10" s="438"/>
      <c r="AU10" s="439" t="s">
        <v>90</v>
      </c>
      <c r="AV10" s="440"/>
      <c r="AW10" s="440"/>
      <c r="AX10" s="440"/>
      <c r="AY10" s="441" t="s">
        <v>114</v>
      </c>
      <c r="AZ10" s="442"/>
      <c r="BA10" s="442"/>
      <c r="BB10" s="442"/>
      <c r="BC10" s="442"/>
      <c r="BD10" s="442"/>
      <c r="BE10" s="442"/>
      <c r="BF10" s="442"/>
      <c r="BG10" s="442"/>
      <c r="BH10" s="442"/>
      <c r="BI10" s="442"/>
      <c r="BJ10" s="442"/>
      <c r="BK10" s="442"/>
      <c r="BL10" s="442"/>
      <c r="BM10" s="443"/>
      <c r="BN10" s="407">
        <v>3008250</v>
      </c>
      <c r="BO10" s="408"/>
      <c r="BP10" s="408"/>
      <c r="BQ10" s="408"/>
      <c r="BR10" s="408"/>
      <c r="BS10" s="408"/>
      <c r="BT10" s="408"/>
      <c r="BU10" s="409"/>
      <c r="BV10" s="407">
        <v>1610745</v>
      </c>
      <c r="BW10" s="408"/>
      <c r="BX10" s="408"/>
      <c r="BY10" s="408"/>
      <c r="BZ10" s="408"/>
      <c r="CA10" s="408"/>
      <c r="CB10" s="408"/>
      <c r="CC10" s="409"/>
      <c r="CD10" s="184" t="s">
        <v>115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01"/>
      <c r="C11" s="402"/>
      <c r="D11" s="402"/>
      <c r="E11" s="402"/>
      <c r="F11" s="402"/>
      <c r="G11" s="402"/>
      <c r="H11" s="402"/>
      <c r="I11" s="402"/>
      <c r="J11" s="402"/>
      <c r="K11" s="450"/>
      <c r="L11" s="461" t="s">
        <v>116</v>
      </c>
      <c r="M11" s="462"/>
      <c r="N11" s="462"/>
      <c r="O11" s="462"/>
      <c r="P11" s="462"/>
      <c r="Q11" s="463"/>
      <c r="R11" s="464" t="s">
        <v>117</v>
      </c>
      <c r="S11" s="465"/>
      <c r="T11" s="465"/>
      <c r="U11" s="465"/>
      <c r="V11" s="466"/>
      <c r="W11" s="395"/>
      <c r="X11" s="396"/>
      <c r="Y11" s="396"/>
      <c r="Z11" s="396"/>
      <c r="AA11" s="396"/>
      <c r="AB11" s="396"/>
      <c r="AC11" s="396"/>
      <c r="AD11" s="396"/>
      <c r="AE11" s="396"/>
      <c r="AF11" s="396"/>
      <c r="AG11" s="396"/>
      <c r="AH11" s="396"/>
      <c r="AI11" s="396"/>
      <c r="AJ11" s="396"/>
      <c r="AK11" s="396"/>
      <c r="AL11" s="399"/>
      <c r="AM11" s="436" t="s">
        <v>118</v>
      </c>
      <c r="AN11" s="437"/>
      <c r="AO11" s="437"/>
      <c r="AP11" s="437"/>
      <c r="AQ11" s="437"/>
      <c r="AR11" s="437"/>
      <c r="AS11" s="437"/>
      <c r="AT11" s="438"/>
      <c r="AU11" s="439" t="s">
        <v>90</v>
      </c>
      <c r="AV11" s="440"/>
      <c r="AW11" s="440"/>
      <c r="AX11" s="440"/>
      <c r="AY11" s="441" t="s">
        <v>119</v>
      </c>
      <c r="AZ11" s="442"/>
      <c r="BA11" s="442"/>
      <c r="BB11" s="442"/>
      <c r="BC11" s="442"/>
      <c r="BD11" s="442"/>
      <c r="BE11" s="442"/>
      <c r="BF11" s="442"/>
      <c r="BG11" s="442"/>
      <c r="BH11" s="442"/>
      <c r="BI11" s="442"/>
      <c r="BJ11" s="442"/>
      <c r="BK11" s="442"/>
      <c r="BL11" s="442"/>
      <c r="BM11" s="443"/>
      <c r="BN11" s="407">
        <v>64308</v>
      </c>
      <c r="BO11" s="408"/>
      <c r="BP11" s="408"/>
      <c r="BQ11" s="408"/>
      <c r="BR11" s="408"/>
      <c r="BS11" s="408"/>
      <c r="BT11" s="408"/>
      <c r="BU11" s="409"/>
      <c r="BV11" s="407">
        <v>0</v>
      </c>
      <c r="BW11" s="408"/>
      <c r="BX11" s="408"/>
      <c r="BY11" s="408"/>
      <c r="BZ11" s="408"/>
      <c r="CA11" s="408"/>
      <c r="CB11" s="408"/>
      <c r="CC11" s="409"/>
      <c r="CD11" s="410" t="s">
        <v>120</v>
      </c>
      <c r="CE11" s="411"/>
      <c r="CF11" s="411"/>
      <c r="CG11" s="411"/>
      <c r="CH11" s="411"/>
      <c r="CI11" s="411"/>
      <c r="CJ11" s="411"/>
      <c r="CK11" s="411"/>
      <c r="CL11" s="411"/>
      <c r="CM11" s="411"/>
      <c r="CN11" s="411"/>
      <c r="CO11" s="411"/>
      <c r="CP11" s="411"/>
      <c r="CQ11" s="411"/>
      <c r="CR11" s="411"/>
      <c r="CS11" s="412"/>
      <c r="CT11" s="447" t="s">
        <v>121</v>
      </c>
      <c r="CU11" s="448"/>
      <c r="CV11" s="448"/>
      <c r="CW11" s="448"/>
      <c r="CX11" s="448"/>
      <c r="CY11" s="448"/>
      <c r="CZ11" s="448"/>
      <c r="DA11" s="449"/>
      <c r="DB11" s="447" t="s">
        <v>121</v>
      </c>
      <c r="DC11" s="448"/>
      <c r="DD11" s="448"/>
      <c r="DE11" s="448"/>
      <c r="DF11" s="448"/>
      <c r="DG11" s="448"/>
      <c r="DH11" s="448"/>
      <c r="DI11" s="449"/>
    </row>
    <row r="12" spans="1:119" ht="18.75" customHeight="1" x14ac:dyDescent="0.2">
      <c r="A12" s="181"/>
      <c r="B12" s="467" t="s">
        <v>122</v>
      </c>
      <c r="C12" s="468"/>
      <c r="D12" s="468"/>
      <c r="E12" s="468"/>
      <c r="F12" s="468"/>
      <c r="G12" s="468"/>
      <c r="H12" s="468"/>
      <c r="I12" s="468"/>
      <c r="J12" s="468"/>
      <c r="K12" s="469"/>
      <c r="L12" s="476" t="s">
        <v>123</v>
      </c>
      <c r="M12" s="477"/>
      <c r="N12" s="477"/>
      <c r="O12" s="477"/>
      <c r="P12" s="477"/>
      <c r="Q12" s="478"/>
      <c r="R12" s="479">
        <v>54033</v>
      </c>
      <c r="S12" s="480"/>
      <c r="T12" s="480"/>
      <c r="U12" s="480"/>
      <c r="V12" s="481"/>
      <c r="W12" s="482" t="s">
        <v>1</v>
      </c>
      <c r="X12" s="440"/>
      <c r="Y12" s="440"/>
      <c r="Z12" s="440"/>
      <c r="AA12" s="440"/>
      <c r="AB12" s="483"/>
      <c r="AC12" s="484" t="s">
        <v>124</v>
      </c>
      <c r="AD12" s="485"/>
      <c r="AE12" s="485"/>
      <c r="AF12" s="485"/>
      <c r="AG12" s="486"/>
      <c r="AH12" s="484" t="s">
        <v>125</v>
      </c>
      <c r="AI12" s="485"/>
      <c r="AJ12" s="485"/>
      <c r="AK12" s="485"/>
      <c r="AL12" s="487"/>
      <c r="AM12" s="436" t="s">
        <v>126</v>
      </c>
      <c r="AN12" s="437"/>
      <c r="AO12" s="437"/>
      <c r="AP12" s="437"/>
      <c r="AQ12" s="437"/>
      <c r="AR12" s="437"/>
      <c r="AS12" s="437"/>
      <c r="AT12" s="438"/>
      <c r="AU12" s="439" t="s">
        <v>90</v>
      </c>
      <c r="AV12" s="440"/>
      <c r="AW12" s="440"/>
      <c r="AX12" s="440"/>
      <c r="AY12" s="441" t="s">
        <v>127</v>
      </c>
      <c r="AZ12" s="442"/>
      <c r="BA12" s="442"/>
      <c r="BB12" s="442"/>
      <c r="BC12" s="442"/>
      <c r="BD12" s="442"/>
      <c r="BE12" s="442"/>
      <c r="BF12" s="442"/>
      <c r="BG12" s="442"/>
      <c r="BH12" s="442"/>
      <c r="BI12" s="442"/>
      <c r="BJ12" s="442"/>
      <c r="BK12" s="442"/>
      <c r="BL12" s="442"/>
      <c r="BM12" s="443"/>
      <c r="BN12" s="407">
        <v>1223452</v>
      </c>
      <c r="BO12" s="408"/>
      <c r="BP12" s="408"/>
      <c r="BQ12" s="408"/>
      <c r="BR12" s="408"/>
      <c r="BS12" s="408"/>
      <c r="BT12" s="408"/>
      <c r="BU12" s="409"/>
      <c r="BV12" s="407">
        <v>925295</v>
      </c>
      <c r="BW12" s="408"/>
      <c r="BX12" s="408"/>
      <c r="BY12" s="408"/>
      <c r="BZ12" s="408"/>
      <c r="CA12" s="408"/>
      <c r="CB12" s="408"/>
      <c r="CC12" s="409"/>
      <c r="CD12" s="410" t="s">
        <v>128</v>
      </c>
      <c r="CE12" s="411"/>
      <c r="CF12" s="411"/>
      <c r="CG12" s="411"/>
      <c r="CH12" s="411"/>
      <c r="CI12" s="411"/>
      <c r="CJ12" s="411"/>
      <c r="CK12" s="411"/>
      <c r="CL12" s="411"/>
      <c r="CM12" s="411"/>
      <c r="CN12" s="411"/>
      <c r="CO12" s="411"/>
      <c r="CP12" s="411"/>
      <c r="CQ12" s="411"/>
      <c r="CR12" s="411"/>
      <c r="CS12" s="412"/>
      <c r="CT12" s="447" t="s">
        <v>121</v>
      </c>
      <c r="CU12" s="448"/>
      <c r="CV12" s="448"/>
      <c r="CW12" s="448"/>
      <c r="CX12" s="448"/>
      <c r="CY12" s="448"/>
      <c r="CZ12" s="448"/>
      <c r="DA12" s="449"/>
      <c r="DB12" s="447" t="s">
        <v>121</v>
      </c>
      <c r="DC12" s="448"/>
      <c r="DD12" s="448"/>
      <c r="DE12" s="448"/>
      <c r="DF12" s="448"/>
      <c r="DG12" s="448"/>
      <c r="DH12" s="448"/>
      <c r="DI12" s="449"/>
    </row>
    <row r="13" spans="1:119" ht="18.75" customHeight="1" x14ac:dyDescent="0.2">
      <c r="A13" s="181"/>
      <c r="B13" s="470"/>
      <c r="C13" s="471"/>
      <c r="D13" s="471"/>
      <c r="E13" s="471"/>
      <c r="F13" s="471"/>
      <c r="G13" s="471"/>
      <c r="H13" s="471"/>
      <c r="I13" s="471"/>
      <c r="J13" s="471"/>
      <c r="K13" s="472"/>
      <c r="L13" s="190"/>
      <c r="M13" s="498" t="s">
        <v>129</v>
      </c>
      <c r="N13" s="499"/>
      <c r="O13" s="499"/>
      <c r="P13" s="499"/>
      <c r="Q13" s="500"/>
      <c r="R13" s="491">
        <v>53409</v>
      </c>
      <c r="S13" s="492"/>
      <c r="T13" s="492"/>
      <c r="U13" s="492"/>
      <c r="V13" s="493"/>
      <c r="W13" s="423" t="s">
        <v>130</v>
      </c>
      <c r="X13" s="424"/>
      <c r="Y13" s="424"/>
      <c r="Z13" s="424"/>
      <c r="AA13" s="424"/>
      <c r="AB13" s="414"/>
      <c r="AC13" s="458">
        <v>2421</v>
      </c>
      <c r="AD13" s="459"/>
      <c r="AE13" s="459"/>
      <c r="AF13" s="459"/>
      <c r="AG13" s="501"/>
      <c r="AH13" s="458">
        <v>2647</v>
      </c>
      <c r="AI13" s="459"/>
      <c r="AJ13" s="459"/>
      <c r="AK13" s="459"/>
      <c r="AL13" s="460"/>
      <c r="AM13" s="436" t="s">
        <v>131</v>
      </c>
      <c r="AN13" s="437"/>
      <c r="AO13" s="437"/>
      <c r="AP13" s="437"/>
      <c r="AQ13" s="437"/>
      <c r="AR13" s="437"/>
      <c r="AS13" s="437"/>
      <c r="AT13" s="438"/>
      <c r="AU13" s="439" t="s">
        <v>132</v>
      </c>
      <c r="AV13" s="440"/>
      <c r="AW13" s="440"/>
      <c r="AX13" s="440"/>
      <c r="AY13" s="441" t="s">
        <v>133</v>
      </c>
      <c r="AZ13" s="442"/>
      <c r="BA13" s="442"/>
      <c r="BB13" s="442"/>
      <c r="BC13" s="442"/>
      <c r="BD13" s="442"/>
      <c r="BE13" s="442"/>
      <c r="BF13" s="442"/>
      <c r="BG13" s="442"/>
      <c r="BH13" s="442"/>
      <c r="BI13" s="442"/>
      <c r="BJ13" s="442"/>
      <c r="BK13" s="442"/>
      <c r="BL13" s="442"/>
      <c r="BM13" s="443"/>
      <c r="BN13" s="407">
        <v>2019638</v>
      </c>
      <c r="BO13" s="408"/>
      <c r="BP13" s="408"/>
      <c r="BQ13" s="408"/>
      <c r="BR13" s="408"/>
      <c r="BS13" s="408"/>
      <c r="BT13" s="408"/>
      <c r="BU13" s="409"/>
      <c r="BV13" s="407">
        <v>678800</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11.9</v>
      </c>
      <c r="CU13" s="405"/>
      <c r="CV13" s="405"/>
      <c r="CW13" s="405"/>
      <c r="CX13" s="405"/>
      <c r="CY13" s="405"/>
      <c r="CZ13" s="405"/>
      <c r="DA13" s="406"/>
      <c r="DB13" s="404">
        <v>12.3</v>
      </c>
      <c r="DC13" s="405"/>
      <c r="DD13" s="405"/>
      <c r="DE13" s="405"/>
      <c r="DF13" s="405"/>
      <c r="DG13" s="405"/>
      <c r="DH13" s="405"/>
      <c r="DI13" s="406"/>
    </row>
    <row r="14" spans="1:119" ht="18.75" customHeight="1" thickBot="1" x14ac:dyDescent="0.25">
      <c r="A14" s="181"/>
      <c r="B14" s="470"/>
      <c r="C14" s="471"/>
      <c r="D14" s="471"/>
      <c r="E14" s="471"/>
      <c r="F14" s="471"/>
      <c r="G14" s="471"/>
      <c r="H14" s="471"/>
      <c r="I14" s="471"/>
      <c r="J14" s="471"/>
      <c r="K14" s="472"/>
      <c r="L14" s="488" t="s">
        <v>135</v>
      </c>
      <c r="M14" s="489"/>
      <c r="N14" s="489"/>
      <c r="O14" s="489"/>
      <c r="P14" s="489"/>
      <c r="Q14" s="490"/>
      <c r="R14" s="491">
        <v>54746</v>
      </c>
      <c r="S14" s="492"/>
      <c r="T14" s="492"/>
      <c r="U14" s="492"/>
      <c r="V14" s="493"/>
      <c r="W14" s="397"/>
      <c r="X14" s="398"/>
      <c r="Y14" s="398"/>
      <c r="Z14" s="398"/>
      <c r="AA14" s="398"/>
      <c r="AB14" s="387"/>
      <c r="AC14" s="494">
        <v>9.9</v>
      </c>
      <c r="AD14" s="495"/>
      <c r="AE14" s="495"/>
      <c r="AF14" s="495"/>
      <c r="AG14" s="496"/>
      <c r="AH14" s="494">
        <v>10.199999999999999</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v>95.2</v>
      </c>
      <c r="CU14" s="506"/>
      <c r="CV14" s="506"/>
      <c r="CW14" s="506"/>
      <c r="CX14" s="506"/>
      <c r="CY14" s="506"/>
      <c r="CZ14" s="506"/>
      <c r="DA14" s="507"/>
      <c r="DB14" s="505">
        <v>89.7</v>
      </c>
      <c r="DC14" s="506"/>
      <c r="DD14" s="506"/>
      <c r="DE14" s="506"/>
      <c r="DF14" s="506"/>
      <c r="DG14" s="506"/>
      <c r="DH14" s="506"/>
      <c r="DI14" s="507"/>
    </row>
    <row r="15" spans="1:119" ht="18.75" customHeight="1" x14ac:dyDescent="0.2">
      <c r="A15" s="181"/>
      <c r="B15" s="470"/>
      <c r="C15" s="471"/>
      <c r="D15" s="471"/>
      <c r="E15" s="471"/>
      <c r="F15" s="471"/>
      <c r="G15" s="471"/>
      <c r="H15" s="471"/>
      <c r="I15" s="471"/>
      <c r="J15" s="471"/>
      <c r="K15" s="472"/>
      <c r="L15" s="190"/>
      <c r="M15" s="498" t="s">
        <v>129</v>
      </c>
      <c r="N15" s="499"/>
      <c r="O15" s="499"/>
      <c r="P15" s="499"/>
      <c r="Q15" s="500"/>
      <c r="R15" s="491">
        <v>54197</v>
      </c>
      <c r="S15" s="492"/>
      <c r="T15" s="492"/>
      <c r="U15" s="492"/>
      <c r="V15" s="493"/>
      <c r="W15" s="423" t="s">
        <v>137</v>
      </c>
      <c r="X15" s="424"/>
      <c r="Y15" s="424"/>
      <c r="Z15" s="424"/>
      <c r="AA15" s="424"/>
      <c r="AB15" s="414"/>
      <c r="AC15" s="458">
        <v>5946</v>
      </c>
      <c r="AD15" s="459"/>
      <c r="AE15" s="459"/>
      <c r="AF15" s="459"/>
      <c r="AG15" s="501"/>
      <c r="AH15" s="458">
        <v>6600</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7224811</v>
      </c>
      <c r="BO15" s="371"/>
      <c r="BP15" s="371"/>
      <c r="BQ15" s="371"/>
      <c r="BR15" s="371"/>
      <c r="BS15" s="371"/>
      <c r="BT15" s="371"/>
      <c r="BU15" s="372"/>
      <c r="BV15" s="370">
        <v>7051331</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24.2</v>
      </c>
      <c r="AD16" s="495"/>
      <c r="AE16" s="495"/>
      <c r="AF16" s="495"/>
      <c r="AG16" s="496"/>
      <c r="AH16" s="494">
        <v>25.4</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11747364</v>
      </c>
      <c r="BO16" s="408"/>
      <c r="BP16" s="408"/>
      <c r="BQ16" s="408"/>
      <c r="BR16" s="408"/>
      <c r="BS16" s="408"/>
      <c r="BT16" s="408"/>
      <c r="BU16" s="409"/>
      <c r="BV16" s="407">
        <v>11558965</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5">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16211</v>
      </c>
      <c r="AD17" s="459"/>
      <c r="AE17" s="459"/>
      <c r="AF17" s="459"/>
      <c r="AG17" s="501"/>
      <c r="AH17" s="458">
        <v>16728</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9158605</v>
      </c>
      <c r="BO17" s="408"/>
      <c r="BP17" s="408"/>
      <c r="BQ17" s="408"/>
      <c r="BR17" s="408"/>
      <c r="BS17" s="408"/>
      <c r="BT17" s="408"/>
      <c r="BU17" s="409"/>
      <c r="BV17" s="407">
        <v>8945961</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5">
      <c r="A18" s="181"/>
      <c r="B18" s="529" t="s">
        <v>147</v>
      </c>
      <c r="C18" s="450"/>
      <c r="D18" s="450"/>
      <c r="E18" s="530"/>
      <c r="F18" s="530"/>
      <c r="G18" s="530"/>
      <c r="H18" s="530"/>
      <c r="I18" s="530"/>
      <c r="J18" s="530"/>
      <c r="K18" s="530"/>
      <c r="L18" s="531">
        <v>135.66</v>
      </c>
      <c r="M18" s="531"/>
      <c r="N18" s="531"/>
      <c r="O18" s="531"/>
      <c r="P18" s="531"/>
      <c r="Q18" s="531"/>
      <c r="R18" s="532"/>
      <c r="S18" s="532"/>
      <c r="T18" s="532"/>
      <c r="U18" s="532"/>
      <c r="V18" s="533"/>
      <c r="W18" s="425"/>
      <c r="X18" s="426"/>
      <c r="Y18" s="426"/>
      <c r="Z18" s="426"/>
      <c r="AA18" s="426"/>
      <c r="AB18" s="417"/>
      <c r="AC18" s="534">
        <v>66</v>
      </c>
      <c r="AD18" s="535"/>
      <c r="AE18" s="535"/>
      <c r="AF18" s="535"/>
      <c r="AG18" s="536"/>
      <c r="AH18" s="534">
        <v>64.400000000000006</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13868404</v>
      </c>
      <c r="BO18" s="408"/>
      <c r="BP18" s="408"/>
      <c r="BQ18" s="408"/>
      <c r="BR18" s="408"/>
      <c r="BS18" s="408"/>
      <c r="BT18" s="408"/>
      <c r="BU18" s="409"/>
      <c r="BV18" s="407">
        <v>13741981</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5">
      <c r="A19" s="181"/>
      <c r="B19" s="529" t="s">
        <v>149</v>
      </c>
      <c r="C19" s="450"/>
      <c r="D19" s="450"/>
      <c r="E19" s="530"/>
      <c r="F19" s="530"/>
      <c r="G19" s="530"/>
      <c r="H19" s="530"/>
      <c r="I19" s="530"/>
      <c r="J19" s="530"/>
      <c r="K19" s="530"/>
      <c r="L19" s="538">
        <v>403</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21286946</v>
      </c>
      <c r="BO19" s="408"/>
      <c r="BP19" s="408"/>
      <c r="BQ19" s="408"/>
      <c r="BR19" s="408"/>
      <c r="BS19" s="408"/>
      <c r="BT19" s="408"/>
      <c r="BU19" s="409"/>
      <c r="BV19" s="407">
        <v>18977504</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5">
      <c r="A20" s="181"/>
      <c r="B20" s="529" t="s">
        <v>151</v>
      </c>
      <c r="C20" s="450"/>
      <c r="D20" s="450"/>
      <c r="E20" s="530"/>
      <c r="F20" s="530"/>
      <c r="G20" s="530"/>
      <c r="H20" s="530"/>
      <c r="I20" s="530"/>
      <c r="J20" s="530"/>
      <c r="K20" s="530"/>
      <c r="L20" s="538">
        <v>22472</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5">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2">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31677980</v>
      </c>
      <c r="BO22" s="371"/>
      <c r="BP22" s="371"/>
      <c r="BQ22" s="371"/>
      <c r="BR22" s="371"/>
      <c r="BS22" s="371"/>
      <c r="BT22" s="371"/>
      <c r="BU22" s="372"/>
      <c r="BV22" s="370">
        <v>28088706</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2">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25129454</v>
      </c>
      <c r="BO23" s="408"/>
      <c r="BP23" s="408"/>
      <c r="BQ23" s="408"/>
      <c r="BR23" s="408"/>
      <c r="BS23" s="408"/>
      <c r="BT23" s="408"/>
      <c r="BU23" s="409"/>
      <c r="BV23" s="407">
        <v>21006559</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5">
      <c r="A24" s="181"/>
      <c r="B24" s="578"/>
      <c r="C24" s="554"/>
      <c r="D24" s="555"/>
      <c r="E24" s="457" t="s">
        <v>161</v>
      </c>
      <c r="F24" s="437"/>
      <c r="G24" s="437"/>
      <c r="H24" s="437"/>
      <c r="I24" s="437"/>
      <c r="J24" s="437"/>
      <c r="K24" s="438"/>
      <c r="L24" s="458">
        <v>1</v>
      </c>
      <c r="M24" s="459"/>
      <c r="N24" s="459"/>
      <c r="O24" s="459"/>
      <c r="P24" s="501"/>
      <c r="Q24" s="458">
        <v>8940</v>
      </c>
      <c r="R24" s="459"/>
      <c r="S24" s="459"/>
      <c r="T24" s="459"/>
      <c r="U24" s="459"/>
      <c r="V24" s="501"/>
      <c r="W24" s="553"/>
      <c r="X24" s="554"/>
      <c r="Y24" s="555"/>
      <c r="Z24" s="457" t="s">
        <v>162</v>
      </c>
      <c r="AA24" s="437"/>
      <c r="AB24" s="437"/>
      <c r="AC24" s="437"/>
      <c r="AD24" s="437"/>
      <c r="AE24" s="437"/>
      <c r="AF24" s="437"/>
      <c r="AG24" s="438"/>
      <c r="AH24" s="458">
        <v>447</v>
      </c>
      <c r="AI24" s="459"/>
      <c r="AJ24" s="459"/>
      <c r="AK24" s="459"/>
      <c r="AL24" s="501"/>
      <c r="AM24" s="458">
        <v>1336977</v>
      </c>
      <c r="AN24" s="459"/>
      <c r="AO24" s="459"/>
      <c r="AP24" s="459"/>
      <c r="AQ24" s="459"/>
      <c r="AR24" s="501"/>
      <c r="AS24" s="458">
        <v>2991</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22306784</v>
      </c>
      <c r="BO24" s="408"/>
      <c r="BP24" s="408"/>
      <c r="BQ24" s="408"/>
      <c r="BR24" s="408"/>
      <c r="BS24" s="408"/>
      <c r="BT24" s="408"/>
      <c r="BU24" s="409"/>
      <c r="BV24" s="407">
        <v>17946657</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2">
      <c r="A25" s="181"/>
      <c r="B25" s="578"/>
      <c r="C25" s="554"/>
      <c r="D25" s="555"/>
      <c r="E25" s="457" t="s">
        <v>164</v>
      </c>
      <c r="F25" s="437"/>
      <c r="G25" s="437"/>
      <c r="H25" s="437"/>
      <c r="I25" s="437"/>
      <c r="J25" s="437"/>
      <c r="K25" s="438"/>
      <c r="L25" s="458">
        <v>1</v>
      </c>
      <c r="M25" s="459"/>
      <c r="N25" s="459"/>
      <c r="O25" s="459"/>
      <c r="P25" s="501"/>
      <c r="Q25" s="458">
        <v>7140</v>
      </c>
      <c r="R25" s="459"/>
      <c r="S25" s="459"/>
      <c r="T25" s="459"/>
      <c r="U25" s="459"/>
      <c r="V25" s="501"/>
      <c r="W25" s="553"/>
      <c r="X25" s="554"/>
      <c r="Y25" s="555"/>
      <c r="Z25" s="457" t="s">
        <v>165</v>
      </c>
      <c r="AA25" s="437"/>
      <c r="AB25" s="437"/>
      <c r="AC25" s="437"/>
      <c r="AD25" s="437"/>
      <c r="AE25" s="437"/>
      <c r="AF25" s="437"/>
      <c r="AG25" s="438"/>
      <c r="AH25" s="458">
        <v>76</v>
      </c>
      <c r="AI25" s="459"/>
      <c r="AJ25" s="459"/>
      <c r="AK25" s="459"/>
      <c r="AL25" s="501"/>
      <c r="AM25" s="458">
        <v>206036</v>
      </c>
      <c r="AN25" s="459"/>
      <c r="AO25" s="459"/>
      <c r="AP25" s="459"/>
      <c r="AQ25" s="459"/>
      <c r="AR25" s="501"/>
      <c r="AS25" s="458">
        <v>2711</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2248577</v>
      </c>
      <c r="BO25" s="371"/>
      <c r="BP25" s="371"/>
      <c r="BQ25" s="371"/>
      <c r="BR25" s="371"/>
      <c r="BS25" s="371"/>
      <c r="BT25" s="371"/>
      <c r="BU25" s="372"/>
      <c r="BV25" s="370">
        <v>1974313</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2">
      <c r="A26" s="181"/>
      <c r="B26" s="578"/>
      <c r="C26" s="554"/>
      <c r="D26" s="555"/>
      <c r="E26" s="457" t="s">
        <v>167</v>
      </c>
      <c r="F26" s="437"/>
      <c r="G26" s="437"/>
      <c r="H26" s="437"/>
      <c r="I26" s="437"/>
      <c r="J26" s="437"/>
      <c r="K26" s="438"/>
      <c r="L26" s="458">
        <v>1</v>
      </c>
      <c r="M26" s="459"/>
      <c r="N26" s="459"/>
      <c r="O26" s="459"/>
      <c r="P26" s="501"/>
      <c r="Q26" s="458">
        <v>6380</v>
      </c>
      <c r="R26" s="459"/>
      <c r="S26" s="459"/>
      <c r="T26" s="459"/>
      <c r="U26" s="459"/>
      <c r="V26" s="501"/>
      <c r="W26" s="553"/>
      <c r="X26" s="554"/>
      <c r="Y26" s="555"/>
      <c r="Z26" s="457" t="s">
        <v>168</v>
      </c>
      <c r="AA26" s="559"/>
      <c r="AB26" s="559"/>
      <c r="AC26" s="559"/>
      <c r="AD26" s="559"/>
      <c r="AE26" s="559"/>
      <c r="AF26" s="559"/>
      <c r="AG26" s="560"/>
      <c r="AH26" s="458">
        <v>36</v>
      </c>
      <c r="AI26" s="459"/>
      <c r="AJ26" s="459"/>
      <c r="AK26" s="459"/>
      <c r="AL26" s="501"/>
      <c r="AM26" s="458">
        <v>123192</v>
      </c>
      <c r="AN26" s="459"/>
      <c r="AO26" s="459"/>
      <c r="AP26" s="459"/>
      <c r="AQ26" s="459"/>
      <c r="AR26" s="501"/>
      <c r="AS26" s="458">
        <v>3422</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v>200000</v>
      </c>
      <c r="BO26" s="408"/>
      <c r="BP26" s="408"/>
      <c r="BQ26" s="408"/>
      <c r="BR26" s="408"/>
      <c r="BS26" s="408"/>
      <c r="BT26" s="408"/>
      <c r="BU26" s="409"/>
      <c r="BV26" s="407">
        <v>200000</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5">
      <c r="A27" s="181"/>
      <c r="B27" s="578"/>
      <c r="C27" s="554"/>
      <c r="D27" s="555"/>
      <c r="E27" s="457" t="s">
        <v>170</v>
      </c>
      <c r="F27" s="437"/>
      <c r="G27" s="437"/>
      <c r="H27" s="437"/>
      <c r="I27" s="437"/>
      <c r="J27" s="437"/>
      <c r="K27" s="438"/>
      <c r="L27" s="458">
        <v>1</v>
      </c>
      <c r="M27" s="459"/>
      <c r="N27" s="459"/>
      <c r="O27" s="459"/>
      <c r="P27" s="501"/>
      <c r="Q27" s="458">
        <v>4770</v>
      </c>
      <c r="R27" s="459"/>
      <c r="S27" s="459"/>
      <c r="T27" s="459"/>
      <c r="U27" s="459"/>
      <c r="V27" s="501"/>
      <c r="W27" s="553"/>
      <c r="X27" s="554"/>
      <c r="Y27" s="555"/>
      <c r="Z27" s="457" t="s">
        <v>171</v>
      </c>
      <c r="AA27" s="437"/>
      <c r="AB27" s="437"/>
      <c r="AC27" s="437"/>
      <c r="AD27" s="437"/>
      <c r="AE27" s="437"/>
      <c r="AF27" s="437"/>
      <c r="AG27" s="438"/>
      <c r="AH27" s="458">
        <v>42</v>
      </c>
      <c r="AI27" s="459"/>
      <c r="AJ27" s="459"/>
      <c r="AK27" s="459"/>
      <c r="AL27" s="501"/>
      <c r="AM27" s="458">
        <v>136491</v>
      </c>
      <c r="AN27" s="459"/>
      <c r="AO27" s="459"/>
      <c r="AP27" s="459"/>
      <c r="AQ27" s="459"/>
      <c r="AR27" s="501"/>
      <c r="AS27" s="458">
        <v>3250</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6">
        <v>1100000</v>
      </c>
      <c r="BO27" s="527"/>
      <c r="BP27" s="527"/>
      <c r="BQ27" s="527"/>
      <c r="BR27" s="527"/>
      <c r="BS27" s="527"/>
      <c r="BT27" s="527"/>
      <c r="BU27" s="528"/>
      <c r="BV27" s="526">
        <v>1100000</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2">
      <c r="A28" s="181"/>
      <c r="B28" s="578"/>
      <c r="C28" s="554"/>
      <c r="D28" s="555"/>
      <c r="E28" s="457" t="s">
        <v>173</v>
      </c>
      <c r="F28" s="437"/>
      <c r="G28" s="437"/>
      <c r="H28" s="437"/>
      <c r="I28" s="437"/>
      <c r="J28" s="437"/>
      <c r="K28" s="438"/>
      <c r="L28" s="458">
        <v>1</v>
      </c>
      <c r="M28" s="459"/>
      <c r="N28" s="459"/>
      <c r="O28" s="459"/>
      <c r="P28" s="501"/>
      <c r="Q28" s="458">
        <v>4110</v>
      </c>
      <c r="R28" s="459"/>
      <c r="S28" s="459"/>
      <c r="T28" s="459"/>
      <c r="U28" s="459"/>
      <c r="V28" s="501"/>
      <c r="W28" s="553"/>
      <c r="X28" s="554"/>
      <c r="Y28" s="555"/>
      <c r="Z28" s="457" t="s">
        <v>174</v>
      </c>
      <c r="AA28" s="437"/>
      <c r="AB28" s="437"/>
      <c r="AC28" s="437"/>
      <c r="AD28" s="437"/>
      <c r="AE28" s="437"/>
      <c r="AF28" s="437"/>
      <c r="AG28" s="438"/>
      <c r="AH28" s="458" t="s">
        <v>121</v>
      </c>
      <c r="AI28" s="459"/>
      <c r="AJ28" s="459"/>
      <c r="AK28" s="459"/>
      <c r="AL28" s="501"/>
      <c r="AM28" s="458" t="s">
        <v>121</v>
      </c>
      <c r="AN28" s="459"/>
      <c r="AO28" s="459"/>
      <c r="AP28" s="459"/>
      <c r="AQ28" s="459"/>
      <c r="AR28" s="501"/>
      <c r="AS28" s="458" t="s">
        <v>121</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5343506</v>
      </c>
      <c r="BO28" s="371"/>
      <c r="BP28" s="371"/>
      <c r="BQ28" s="371"/>
      <c r="BR28" s="371"/>
      <c r="BS28" s="371"/>
      <c r="BT28" s="371"/>
      <c r="BU28" s="372"/>
      <c r="BV28" s="370">
        <v>3558708</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2">
      <c r="A29" s="181"/>
      <c r="B29" s="578"/>
      <c r="C29" s="554"/>
      <c r="D29" s="555"/>
      <c r="E29" s="457" t="s">
        <v>176</v>
      </c>
      <c r="F29" s="437"/>
      <c r="G29" s="437"/>
      <c r="H29" s="437"/>
      <c r="I29" s="437"/>
      <c r="J29" s="437"/>
      <c r="K29" s="438"/>
      <c r="L29" s="458">
        <v>20</v>
      </c>
      <c r="M29" s="459"/>
      <c r="N29" s="459"/>
      <c r="O29" s="459"/>
      <c r="P29" s="501"/>
      <c r="Q29" s="458">
        <v>3890</v>
      </c>
      <c r="R29" s="459"/>
      <c r="S29" s="459"/>
      <c r="T29" s="459"/>
      <c r="U29" s="459"/>
      <c r="V29" s="501"/>
      <c r="W29" s="556"/>
      <c r="X29" s="557"/>
      <c r="Y29" s="558"/>
      <c r="Z29" s="457" t="s">
        <v>177</v>
      </c>
      <c r="AA29" s="437"/>
      <c r="AB29" s="437"/>
      <c r="AC29" s="437"/>
      <c r="AD29" s="437"/>
      <c r="AE29" s="437"/>
      <c r="AF29" s="437"/>
      <c r="AG29" s="438"/>
      <c r="AH29" s="458">
        <v>489</v>
      </c>
      <c r="AI29" s="459"/>
      <c r="AJ29" s="459"/>
      <c r="AK29" s="459"/>
      <c r="AL29" s="501"/>
      <c r="AM29" s="458">
        <v>1473468</v>
      </c>
      <c r="AN29" s="459"/>
      <c r="AO29" s="459"/>
      <c r="AP29" s="459"/>
      <c r="AQ29" s="459"/>
      <c r="AR29" s="501"/>
      <c r="AS29" s="458">
        <v>3013</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v>1603094</v>
      </c>
      <c r="BO29" s="408"/>
      <c r="BP29" s="408"/>
      <c r="BQ29" s="408"/>
      <c r="BR29" s="408"/>
      <c r="BS29" s="408"/>
      <c r="BT29" s="408"/>
      <c r="BU29" s="409"/>
      <c r="BV29" s="407">
        <v>1670365</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5">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4">
        <v>96.8</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3496692</v>
      </c>
      <c r="BO30" s="527"/>
      <c r="BP30" s="527"/>
      <c r="BQ30" s="527"/>
      <c r="BR30" s="527"/>
      <c r="BS30" s="527"/>
      <c r="BT30" s="527"/>
      <c r="BU30" s="528"/>
      <c r="BV30" s="526">
        <v>4273099</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2">
      <c r="A33" s="181"/>
      <c r="B33" s="205"/>
      <c r="C33" s="431" t="s">
        <v>186</v>
      </c>
      <c r="D33" s="431"/>
      <c r="E33" s="396" t="s">
        <v>187</v>
      </c>
      <c r="F33" s="396"/>
      <c r="G33" s="396"/>
      <c r="H33" s="396"/>
      <c r="I33" s="396"/>
      <c r="J33" s="396"/>
      <c r="K33" s="396"/>
      <c r="L33" s="396"/>
      <c r="M33" s="396"/>
      <c r="N33" s="396"/>
      <c r="O33" s="396"/>
      <c r="P33" s="396"/>
      <c r="Q33" s="396"/>
      <c r="R33" s="396"/>
      <c r="S33" s="396"/>
      <c r="T33" s="206"/>
      <c r="U33" s="431" t="s">
        <v>186</v>
      </c>
      <c r="V33" s="431"/>
      <c r="W33" s="396" t="s">
        <v>187</v>
      </c>
      <c r="X33" s="396"/>
      <c r="Y33" s="396"/>
      <c r="Z33" s="396"/>
      <c r="AA33" s="396"/>
      <c r="AB33" s="396"/>
      <c r="AC33" s="396"/>
      <c r="AD33" s="396"/>
      <c r="AE33" s="396"/>
      <c r="AF33" s="396"/>
      <c r="AG33" s="396"/>
      <c r="AH33" s="396"/>
      <c r="AI33" s="396"/>
      <c r="AJ33" s="396"/>
      <c r="AK33" s="396"/>
      <c r="AL33" s="206"/>
      <c r="AM33" s="431" t="s">
        <v>186</v>
      </c>
      <c r="AN33" s="431"/>
      <c r="AO33" s="396" t="s">
        <v>187</v>
      </c>
      <c r="AP33" s="396"/>
      <c r="AQ33" s="396"/>
      <c r="AR33" s="396"/>
      <c r="AS33" s="396"/>
      <c r="AT33" s="396"/>
      <c r="AU33" s="396"/>
      <c r="AV33" s="396"/>
      <c r="AW33" s="396"/>
      <c r="AX33" s="396"/>
      <c r="AY33" s="396"/>
      <c r="AZ33" s="396"/>
      <c r="BA33" s="396"/>
      <c r="BB33" s="396"/>
      <c r="BC33" s="396"/>
      <c r="BD33" s="207"/>
      <c r="BE33" s="396" t="s">
        <v>188</v>
      </c>
      <c r="BF33" s="396"/>
      <c r="BG33" s="396" t="s">
        <v>189</v>
      </c>
      <c r="BH33" s="396"/>
      <c r="BI33" s="396"/>
      <c r="BJ33" s="396"/>
      <c r="BK33" s="396"/>
      <c r="BL33" s="396"/>
      <c r="BM33" s="396"/>
      <c r="BN33" s="396"/>
      <c r="BO33" s="396"/>
      <c r="BP33" s="396"/>
      <c r="BQ33" s="396"/>
      <c r="BR33" s="396"/>
      <c r="BS33" s="396"/>
      <c r="BT33" s="396"/>
      <c r="BU33" s="396"/>
      <c r="BV33" s="207"/>
      <c r="BW33" s="431" t="s">
        <v>188</v>
      </c>
      <c r="BX33" s="431"/>
      <c r="BY33" s="396" t="s">
        <v>190</v>
      </c>
      <c r="BZ33" s="396"/>
      <c r="CA33" s="396"/>
      <c r="CB33" s="396"/>
      <c r="CC33" s="396"/>
      <c r="CD33" s="396"/>
      <c r="CE33" s="396"/>
      <c r="CF33" s="396"/>
      <c r="CG33" s="396"/>
      <c r="CH33" s="396"/>
      <c r="CI33" s="396"/>
      <c r="CJ33" s="396"/>
      <c r="CK33" s="396"/>
      <c r="CL33" s="396"/>
      <c r="CM33" s="396"/>
      <c r="CN33" s="206"/>
      <c r="CO33" s="431" t="s">
        <v>186</v>
      </c>
      <c r="CP33" s="431"/>
      <c r="CQ33" s="396" t="s">
        <v>191</v>
      </c>
      <c r="CR33" s="396"/>
      <c r="CS33" s="396"/>
      <c r="CT33" s="396"/>
      <c r="CU33" s="396"/>
      <c r="CV33" s="396"/>
      <c r="CW33" s="396"/>
      <c r="CX33" s="396"/>
      <c r="CY33" s="396"/>
      <c r="CZ33" s="396"/>
      <c r="DA33" s="396"/>
      <c r="DB33" s="396"/>
      <c r="DC33" s="396"/>
      <c r="DD33" s="396"/>
      <c r="DE33" s="396"/>
      <c r="DF33" s="206"/>
      <c r="DG33" s="596" t="s">
        <v>192</v>
      </c>
      <c r="DH33" s="596"/>
      <c r="DI33" s="208"/>
    </row>
    <row r="34" spans="1:113" ht="32.25" customHeight="1" x14ac:dyDescent="0.2">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5</v>
      </c>
      <c r="V34" s="597"/>
      <c r="W34" s="598" t="str">
        <f>IF('各会計、関係団体の財政状況及び健全化判断比率'!B28="","",'各会計、関係団体の財政状況及び健全化判断比率'!B28)</f>
        <v>鳴門市国民健康保険事業特別会計</v>
      </c>
      <c r="X34" s="598"/>
      <c r="Y34" s="598"/>
      <c r="Z34" s="598"/>
      <c r="AA34" s="598"/>
      <c r="AB34" s="598"/>
      <c r="AC34" s="598"/>
      <c r="AD34" s="598"/>
      <c r="AE34" s="598"/>
      <c r="AF34" s="598"/>
      <c r="AG34" s="598"/>
      <c r="AH34" s="598"/>
      <c r="AI34" s="598"/>
      <c r="AJ34" s="598"/>
      <c r="AK34" s="598"/>
      <c r="AL34" s="181"/>
      <c r="AM34" s="597">
        <f>IF(AO34="","",MAX(C34:D43,U34:V43)+1)</f>
        <v>8</v>
      </c>
      <c r="AN34" s="597"/>
      <c r="AO34" s="598" t="str">
        <f>IF('各会計、関係団体の財政状況及び健全化判断比率'!B31="","",'各会計、関係団体の財政状況及び健全化判断比率'!B31)</f>
        <v>鳴門市水道事業会計</v>
      </c>
      <c r="AP34" s="598"/>
      <c r="AQ34" s="598"/>
      <c r="AR34" s="598"/>
      <c r="AS34" s="598"/>
      <c r="AT34" s="598"/>
      <c r="AU34" s="598"/>
      <c r="AV34" s="598"/>
      <c r="AW34" s="598"/>
      <c r="AX34" s="598"/>
      <c r="AY34" s="598"/>
      <c r="AZ34" s="598"/>
      <c r="BA34" s="598"/>
      <c r="BB34" s="598"/>
      <c r="BC34" s="598"/>
      <c r="BD34" s="181"/>
      <c r="BE34" s="597" t="str">
        <f>IF(BG34="","",MAX(C34:D43,U34:V43,AM34:AN43)+1)</f>
        <v/>
      </c>
      <c r="BF34" s="597"/>
      <c r="BG34" s="598"/>
      <c r="BH34" s="598"/>
      <c r="BI34" s="598"/>
      <c r="BJ34" s="598"/>
      <c r="BK34" s="598"/>
      <c r="BL34" s="598"/>
      <c r="BM34" s="598"/>
      <c r="BN34" s="598"/>
      <c r="BO34" s="598"/>
      <c r="BP34" s="598"/>
      <c r="BQ34" s="598"/>
      <c r="BR34" s="598"/>
      <c r="BS34" s="598"/>
      <c r="BT34" s="598"/>
      <c r="BU34" s="598"/>
      <c r="BV34" s="181"/>
      <c r="BW34" s="597">
        <f>IF(BY34="","",MAX(C34:D43,U34:V43,AM34:AN43,BE34:BF43)+1)</f>
        <v>11</v>
      </c>
      <c r="BX34" s="597"/>
      <c r="BY34" s="598" t="str">
        <f>IF('各会計、関係団体の財政状況及び健全化判断比率'!B68="","",'各会計、関係団体の財政状況及び健全化判断比率'!B68)</f>
        <v>徳島県市町村総合事務組合</v>
      </c>
      <c r="BZ34" s="598"/>
      <c r="CA34" s="598"/>
      <c r="CB34" s="598"/>
      <c r="CC34" s="598"/>
      <c r="CD34" s="598"/>
      <c r="CE34" s="598"/>
      <c r="CF34" s="598"/>
      <c r="CG34" s="598"/>
      <c r="CH34" s="598"/>
      <c r="CI34" s="598"/>
      <c r="CJ34" s="598"/>
      <c r="CK34" s="598"/>
      <c r="CL34" s="598"/>
      <c r="CM34" s="598"/>
      <c r="CN34" s="181"/>
      <c r="CO34" s="597">
        <f>IF(CQ34="","",MAX(C34:D43,U34:V43,AM34:AN43,BE34:BF43,BW34:BX43)+1)</f>
        <v>15</v>
      </c>
      <c r="CP34" s="597"/>
      <c r="CQ34" s="598" t="str">
        <f>IF('各会計、関係団体の財政状況及び健全化判断比率'!BS7="","",'各会計、関係団体の財政状況及び健全化判断比率'!BS7)</f>
        <v>鳴門市観光コンベンション</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2">
      <c r="A35" s="181"/>
      <c r="B35" s="205"/>
      <c r="C35" s="597">
        <f>IF(E35="","",C34+1)</f>
        <v>2</v>
      </c>
      <c r="D35" s="597"/>
      <c r="E35" s="598" t="str">
        <f>IF('各会計、関係団体の財政状況及び健全化判断比率'!B8="","",'各会計、関係団体の財政状況及び健全化判断比率'!B8)</f>
        <v>鳴門市光熱水費等支出特別会計</v>
      </c>
      <c r="F35" s="598"/>
      <c r="G35" s="598"/>
      <c r="H35" s="598"/>
      <c r="I35" s="598"/>
      <c r="J35" s="598"/>
      <c r="K35" s="598"/>
      <c r="L35" s="598"/>
      <c r="M35" s="598"/>
      <c r="N35" s="598"/>
      <c r="O35" s="598"/>
      <c r="P35" s="598"/>
      <c r="Q35" s="598"/>
      <c r="R35" s="598"/>
      <c r="S35" s="598"/>
      <c r="T35" s="181"/>
      <c r="U35" s="597">
        <f>IF(W35="","",U34+1)</f>
        <v>6</v>
      </c>
      <c r="V35" s="597"/>
      <c r="W35" s="598" t="str">
        <f>IF('各会計、関係団体の財政状況及び健全化判断比率'!B29="","",'各会計、関係団体の財政状況及び健全化判断比率'!B29)</f>
        <v>鳴門市後期高齢者医療特別会計</v>
      </c>
      <c r="X35" s="598"/>
      <c r="Y35" s="598"/>
      <c r="Z35" s="598"/>
      <c r="AA35" s="598"/>
      <c r="AB35" s="598"/>
      <c r="AC35" s="598"/>
      <c r="AD35" s="598"/>
      <c r="AE35" s="598"/>
      <c r="AF35" s="598"/>
      <c r="AG35" s="598"/>
      <c r="AH35" s="598"/>
      <c r="AI35" s="598"/>
      <c r="AJ35" s="598"/>
      <c r="AK35" s="598"/>
      <c r="AL35" s="181"/>
      <c r="AM35" s="597">
        <f t="shared" ref="AM35:AM43" si="0">IF(AO35="","",AM34+1)</f>
        <v>9</v>
      </c>
      <c r="AN35" s="597"/>
      <c r="AO35" s="598" t="str">
        <f>IF('各会計、関係団体の財政状況及び健全化判断比率'!B32="","",'各会計、関係団体の財政状況及び健全化判断比率'!B32)</f>
        <v>鳴門市下水道事業会計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12</v>
      </c>
      <c r="BX35" s="597"/>
      <c r="BY35" s="598" t="str">
        <f>IF('各会計、関係団体の財政状況及び健全化判断比率'!B69="","",'各会計、関係団体の財政状況及び健全化判断比率'!B69)</f>
        <v>徳島県市町村総合事務組合（徳島滞納整理機構特別会計）</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2">
      <c r="A36" s="181"/>
      <c r="B36" s="205"/>
      <c r="C36" s="597">
        <f>IF(E36="","",C35+1)</f>
        <v>3</v>
      </c>
      <c r="D36" s="597"/>
      <c r="E36" s="598" t="str">
        <f>IF('各会計、関係団体の財政状況及び健全化判断比率'!B9="","",'各会計、関係団体の財政状況及び健全化判断比率'!B9)</f>
        <v>鳴門市給与費等管理特別会計</v>
      </c>
      <c r="F36" s="598"/>
      <c r="G36" s="598"/>
      <c r="H36" s="598"/>
      <c r="I36" s="598"/>
      <c r="J36" s="598"/>
      <c r="K36" s="598"/>
      <c r="L36" s="598"/>
      <c r="M36" s="598"/>
      <c r="N36" s="598"/>
      <c r="O36" s="598"/>
      <c r="P36" s="598"/>
      <c r="Q36" s="598"/>
      <c r="R36" s="598"/>
      <c r="S36" s="598"/>
      <c r="T36" s="181"/>
      <c r="U36" s="597">
        <f t="shared" ref="U36:U43" si="4">IF(W36="","",U35+1)</f>
        <v>7</v>
      </c>
      <c r="V36" s="597"/>
      <c r="W36" s="598" t="str">
        <f>IF('各会計、関係団体の財政状況及び健全化判断比率'!B30="","",'各会計、関係団体の財政状況及び健全化判断比率'!B30)</f>
        <v>鳴門市介護保険事業特別会計</v>
      </c>
      <c r="X36" s="598"/>
      <c r="Y36" s="598"/>
      <c r="Z36" s="598"/>
      <c r="AA36" s="598"/>
      <c r="AB36" s="598"/>
      <c r="AC36" s="598"/>
      <c r="AD36" s="598"/>
      <c r="AE36" s="598"/>
      <c r="AF36" s="598"/>
      <c r="AG36" s="598"/>
      <c r="AH36" s="598"/>
      <c r="AI36" s="598"/>
      <c r="AJ36" s="598"/>
      <c r="AK36" s="598"/>
      <c r="AL36" s="181"/>
      <c r="AM36" s="597">
        <f t="shared" si="0"/>
        <v>10</v>
      </c>
      <c r="AN36" s="597"/>
      <c r="AO36" s="598" t="str">
        <f>IF('各会計、関係団体の財政状況及び健全化判断比率'!B33="","",'各会計、関係団体の財政状況及び健全化判断比率'!B33)</f>
        <v>鳴門市モーターボート競走事業会計</v>
      </c>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13</v>
      </c>
      <c r="BX36" s="597"/>
      <c r="BY36" s="598" t="str">
        <f>IF('各会計、関係団体の財政状況及び健全化判断比率'!B70="","",'各会計、関係団体の財政状況及び健全化判断比率'!B70)</f>
        <v>徳島県後期高齢者医療広域連合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2">
      <c r="A37" s="181"/>
      <c r="B37" s="205"/>
      <c r="C37" s="597">
        <f>IF(E37="","",C36+1)</f>
        <v>4</v>
      </c>
      <c r="D37" s="597"/>
      <c r="E37" s="598" t="str">
        <f>IF('各会計、関係団体の財政状況及び健全化判断比率'!B10="","",'各会計、関係団体の財政状況及び健全化判断比率'!B10)</f>
        <v>鳴門市公債費管理特別会計</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14</v>
      </c>
      <c r="BX37" s="597"/>
      <c r="BY37" s="598" t="str">
        <f>IF('各会計、関係団体の財政状況及び健全化判断比率'!B71="","",'各会計、関係団体の財政状況及び健全化判断比率'!B71)</f>
        <v>徳島県後期高齢者医療広域連合（後期高齢者医療事業会計）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2">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t="str">
        <f t="shared" si="2"/>
        <v/>
      </c>
      <c r="BX38" s="597"/>
      <c r="BY38" s="598" t="str">
        <f>IF('各会計、関係団体の財政状況及び健全化判断比率'!B72="","",'各会計、関係団体の財政状況及び健全化判断比率'!B72)</f>
        <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2">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t="str">
        <f t="shared" si="2"/>
        <v/>
      </c>
      <c r="BX39" s="597"/>
      <c r="BY39" s="598" t="str">
        <f>IF('各会計、関係団体の財政状況及び健全化判断比率'!B73="","",'各会計、関係団体の財政状況及び健全化判断比率'!B73)</f>
        <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2">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t="str">
        <f t="shared" si="2"/>
        <v/>
      </c>
      <c r="BX40" s="597"/>
      <c r="BY40" s="598" t="str">
        <f>IF('各会計、関係団体の財政状況及び健全化判断比率'!B74="","",'各会計、関係団体の財政状況及び健全化判断比率'!B74)</f>
        <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2">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2">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2">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2">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2">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2">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2">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2">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2">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2">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2"/>
    <row r="55" spans="5:113" x14ac:dyDescent="0.2"/>
    <row r="56" spans="5:113" x14ac:dyDescent="0.2"/>
  </sheetData>
  <sheetProtection algorithmName="SHA-512" hashValue="9jnlIYTEwqlTx8r8r9kLDWzYuz/8pZUhDduz5Jo8evU165q+YxvqNKcOlnBPsZbptSF9oYXE94cThqXs4qN5Hw==" saltValue="9XquBqvbC0Wb6Azj6G6s0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202</v>
      </c>
      <c r="DI1" s="603"/>
      <c r="DJ1" s="603"/>
      <c r="DK1" s="603"/>
      <c r="DL1" s="603"/>
      <c r="DM1" s="603"/>
      <c r="DN1" s="604"/>
      <c r="DO1" s="214"/>
      <c r="DP1" s="602" t="s">
        <v>203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2">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2">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2">
      <c r="B5" s="609" t="s">
        <v>215</v>
      </c>
      <c r="C5" s="610"/>
      <c r="D5" s="610"/>
      <c r="E5" s="610"/>
      <c r="F5" s="610"/>
      <c r="G5" s="610"/>
      <c r="H5" s="610"/>
      <c r="I5" s="610"/>
      <c r="J5" s="610"/>
      <c r="K5" s="610"/>
      <c r="L5" s="610"/>
      <c r="M5" s="610"/>
      <c r="N5" s="610"/>
      <c r="O5" s="610"/>
      <c r="P5" s="610"/>
      <c r="Q5" s="611"/>
      <c r="R5" s="612">
        <v>8532946</v>
      </c>
      <c r="S5" s="613"/>
      <c r="T5" s="613"/>
      <c r="U5" s="613"/>
      <c r="V5" s="613"/>
      <c r="W5" s="613"/>
      <c r="X5" s="613"/>
      <c r="Y5" s="614"/>
      <c r="Z5" s="615">
        <v>23.4</v>
      </c>
      <c r="AA5" s="615"/>
      <c r="AB5" s="615"/>
      <c r="AC5" s="615"/>
      <c r="AD5" s="616">
        <v>8532946</v>
      </c>
      <c r="AE5" s="616"/>
      <c r="AF5" s="616"/>
      <c r="AG5" s="616"/>
      <c r="AH5" s="616"/>
      <c r="AI5" s="616"/>
      <c r="AJ5" s="616"/>
      <c r="AK5" s="616"/>
      <c r="AL5" s="617">
        <v>57</v>
      </c>
      <c r="AM5" s="618"/>
      <c r="AN5" s="618"/>
      <c r="AO5" s="619"/>
      <c r="AP5" s="609" t="s">
        <v>216</v>
      </c>
      <c r="AQ5" s="610"/>
      <c r="AR5" s="610"/>
      <c r="AS5" s="610"/>
      <c r="AT5" s="610"/>
      <c r="AU5" s="610"/>
      <c r="AV5" s="610"/>
      <c r="AW5" s="610"/>
      <c r="AX5" s="610"/>
      <c r="AY5" s="610"/>
      <c r="AZ5" s="610"/>
      <c r="BA5" s="610"/>
      <c r="BB5" s="610"/>
      <c r="BC5" s="610"/>
      <c r="BD5" s="610"/>
      <c r="BE5" s="610"/>
      <c r="BF5" s="611"/>
      <c r="BG5" s="623">
        <v>8512426</v>
      </c>
      <c r="BH5" s="624"/>
      <c r="BI5" s="624"/>
      <c r="BJ5" s="624"/>
      <c r="BK5" s="624"/>
      <c r="BL5" s="624"/>
      <c r="BM5" s="624"/>
      <c r="BN5" s="625"/>
      <c r="BO5" s="626">
        <v>99.8</v>
      </c>
      <c r="BP5" s="626"/>
      <c r="BQ5" s="626"/>
      <c r="BR5" s="626"/>
      <c r="BS5" s="627">
        <v>499071</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x14ac:dyDescent="0.2">
      <c r="B6" s="620" t="s">
        <v>220</v>
      </c>
      <c r="C6" s="621"/>
      <c r="D6" s="621"/>
      <c r="E6" s="621"/>
      <c r="F6" s="621"/>
      <c r="G6" s="621"/>
      <c r="H6" s="621"/>
      <c r="I6" s="621"/>
      <c r="J6" s="621"/>
      <c r="K6" s="621"/>
      <c r="L6" s="621"/>
      <c r="M6" s="621"/>
      <c r="N6" s="621"/>
      <c r="O6" s="621"/>
      <c r="P6" s="621"/>
      <c r="Q6" s="622"/>
      <c r="R6" s="623">
        <v>207665</v>
      </c>
      <c r="S6" s="624"/>
      <c r="T6" s="624"/>
      <c r="U6" s="624"/>
      <c r="V6" s="624"/>
      <c r="W6" s="624"/>
      <c r="X6" s="624"/>
      <c r="Y6" s="625"/>
      <c r="Z6" s="626">
        <v>0.6</v>
      </c>
      <c r="AA6" s="626"/>
      <c r="AB6" s="626"/>
      <c r="AC6" s="626"/>
      <c r="AD6" s="627">
        <v>207665</v>
      </c>
      <c r="AE6" s="627"/>
      <c r="AF6" s="627"/>
      <c r="AG6" s="627"/>
      <c r="AH6" s="627"/>
      <c r="AI6" s="627"/>
      <c r="AJ6" s="627"/>
      <c r="AK6" s="627"/>
      <c r="AL6" s="628">
        <v>1.4</v>
      </c>
      <c r="AM6" s="629"/>
      <c r="AN6" s="629"/>
      <c r="AO6" s="630"/>
      <c r="AP6" s="620" t="s">
        <v>221</v>
      </c>
      <c r="AQ6" s="621"/>
      <c r="AR6" s="621"/>
      <c r="AS6" s="621"/>
      <c r="AT6" s="621"/>
      <c r="AU6" s="621"/>
      <c r="AV6" s="621"/>
      <c r="AW6" s="621"/>
      <c r="AX6" s="621"/>
      <c r="AY6" s="621"/>
      <c r="AZ6" s="621"/>
      <c r="BA6" s="621"/>
      <c r="BB6" s="621"/>
      <c r="BC6" s="621"/>
      <c r="BD6" s="621"/>
      <c r="BE6" s="621"/>
      <c r="BF6" s="622"/>
      <c r="BG6" s="623">
        <v>8512426</v>
      </c>
      <c r="BH6" s="624"/>
      <c r="BI6" s="624"/>
      <c r="BJ6" s="624"/>
      <c r="BK6" s="624"/>
      <c r="BL6" s="624"/>
      <c r="BM6" s="624"/>
      <c r="BN6" s="625"/>
      <c r="BO6" s="626">
        <v>99.8</v>
      </c>
      <c r="BP6" s="626"/>
      <c r="BQ6" s="626"/>
      <c r="BR6" s="626"/>
      <c r="BS6" s="627">
        <v>499071</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237456</v>
      </c>
      <c r="CS6" s="624"/>
      <c r="CT6" s="624"/>
      <c r="CU6" s="624"/>
      <c r="CV6" s="624"/>
      <c r="CW6" s="624"/>
      <c r="CX6" s="624"/>
      <c r="CY6" s="625"/>
      <c r="CZ6" s="617">
        <v>0.7</v>
      </c>
      <c r="DA6" s="618"/>
      <c r="DB6" s="618"/>
      <c r="DC6" s="634"/>
      <c r="DD6" s="632" t="s">
        <v>121</v>
      </c>
      <c r="DE6" s="624"/>
      <c r="DF6" s="624"/>
      <c r="DG6" s="624"/>
      <c r="DH6" s="624"/>
      <c r="DI6" s="624"/>
      <c r="DJ6" s="624"/>
      <c r="DK6" s="624"/>
      <c r="DL6" s="624"/>
      <c r="DM6" s="624"/>
      <c r="DN6" s="624"/>
      <c r="DO6" s="624"/>
      <c r="DP6" s="625"/>
      <c r="DQ6" s="632">
        <v>237456</v>
      </c>
      <c r="DR6" s="624"/>
      <c r="DS6" s="624"/>
      <c r="DT6" s="624"/>
      <c r="DU6" s="624"/>
      <c r="DV6" s="624"/>
      <c r="DW6" s="624"/>
      <c r="DX6" s="624"/>
      <c r="DY6" s="624"/>
      <c r="DZ6" s="624"/>
      <c r="EA6" s="624"/>
      <c r="EB6" s="624"/>
      <c r="EC6" s="633"/>
    </row>
    <row r="7" spans="2:143" ht="11.25" customHeight="1" x14ac:dyDescent="0.2">
      <c r="B7" s="620" t="s">
        <v>223</v>
      </c>
      <c r="C7" s="621"/>
      <c r="D7" s="621"/>
      <c r="E7" s="621"/>
      <c r="F7" s="621"/>
      <c r="G7" s="621"/>
      <c r="H7" s="621"/>
      <c r="I7" s="621"/>
      <c r="J7" s="621"/>
      <c r="K7" s="621"/>
      <c r="L7" s="621"/>
      <c r="M7" s="621"/>
      <c r="N7" s="621"/>
      <c r="O7" s="621"/>
      <c r="P7" s="621"/>
      <c r="Q7" s="622"/>
      <c r="R7" s="623">
        <v>3666</v>
      </c>
      <c r="S7" s="624"/>
      <c r="T7" s="624"/>
      <c r="U7" s="624"/>
      <c r="V7" s="624"/>
      <c r="W7" s="624"/>
      <c r="X7" s="624"/>
      <c r="Y7" s="625"/>
      <c r="Z7" s="626">
        <v>0</v>
      </c>
      <c r="AA7" s="626"/>
      <c r="AB7" s="626"/>
      <c r="AC7" s="626"/>
      <c r="AD7" s="627">
        <v>3666</v>
      </c>
      <c r="AE7" s="627"/>
      <c r="AF7" s="627"/>
      <c r="AG7" s="627"/>
      <c r="AH7" s="627"/>
      <c r="AI7" s="627"/>
      <c r="AJ7" s="627"/>
      <c r="AK7" s="627"/>
      <c r="AL7" s="628">
        <v>0</v>
      </c>
      <c r="AM7" s="629"/>
      <c r="AN7" s="629"/>
      <c r="AO7" s="630"/>
      <c r="AP7" s="620" t="s">
        <v>224</v>
      </c>
      <c r="AQ7" s="621"/>
      <c r="AR7" s="621"/>
      <c r="AS7" s="621"/>
      <c r="AT7" s="621"/>
      <c r="AU7" s="621"/>
      <c r="AV7" s="621"/>
      <c r="AW7" s="621"/>
      <c r="AX7" s="621"/>
      <c r="AY7" s="621"/>
      <c r="AZ7" s="621"/>
      <c r="BA7" s="621"/>
      <c r="BB7" s="621"/>
      <c r="BC7" s="621"/>
      <c r="BD7" s="621"/>
      <c r="BE7" s="621"/>
      <c r="BF7" s="622"/>
      <c r="BG7" s="623">
        <v>4307178</v>
      </c>
      <c r="BH7" s="624"/>
      <c r="BI7" s="624"/>
      <c r="BJ7" s="624"/>
      <c r="BK7" s="624"/>
      <c r="BL7" s="624"/>
      <c r="BM7" s="624"/>
      <c r="BN7" s="625"/>
      <c r="BO7" s="626">
        <v>50.5</v>
      </c>
      <c r="BP7" s="626"/>
      <c r="BQ7" s="626"/>
      <c r="BR7" s="626"/>
      <c r="BS7" s="627">
        <v>491206</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11787040</v>
      </c>
      <c r="CS7" s="624"/>
      <c r="CT7" s="624"/>
      <c r="CU7" s="624"/>
      <c r="CV7" s="624"/>
      <c r="CW7" s="624"/>
      <c r="CX7" s="624"/>
      <c r="CY7" s="625"/>
      <c r="CZ7" s="626">
        <v>33.6</v>
      </c>
      <c r="DA7" s="626"/>
      <c r="DB7" s="626"/>
      <c r="DC7" s="626"/>
      <c r="DD7" s="632">
        <v>5347113</v>
      </c>
      <c r="DE7" s="624"/>
      <c r="DF7" s="624"/>
      <c r="DG7" s="624"/>
      <c r="DH7" s="624"/>
      <c r="DI7" s="624"/>
      <c r="DJ7" s="624"/>
      <c r="DK7" s="624"/>
      <c r="DL7" s="624"/>
      <c r="DM7" s="624"/>
      <c r="DN7" s="624"/>
      <c r="DO7" s="624"/>
      <c r="DP7" s="625"/>
      <c r="DQ7" s="632">
        <v>5115192</v>
      </c>
      <c r="DR7" s="624"/>
      <c r="DS7" s="624"/>
      <c r="DT7" s="624"/>
      <c r="DU7" s="624"/>
      <c r="DV7" s="624"/>
      <c r="DW7" s="624"/>
      <c r="DX7" s="624"/>
      <c r="DY7" s="624"/>
      <c r="DZ7" s="624"/>
      <c r="EA7" s="624"/>
      <c r="EB7" s="624"/>
      <c r="EC7" s="633"/>
    </row>
    <row r="8" spans="2:143" ht="11.25" customHeight="1" x14ac:dyDescent="0.2">
      <c r="B8" s="620" t="s">
        <v>226</v>
      </c>
      <c r="C8" s="621"/>
      <c r="D8" s="621"/>
      <c r="E8" s="621"/>
      <c r="F8" s="621"/>
      <c r="G8" s="621"/>
      <c r="H8" s="621"/>
      <c r="I8" s="621"/>
      <c r="J8" s="621"/>
      <c r="K8" s="621"/>
      <c r="L8" s="621"/>
      <c r="M8" s="621"/>
      <c r="N8" s="621"/>
      <c r="O8" s="621"/>
      <c r="P8" s="621"/>
      <c r="Q8" s="622"/>
      <c r="R8" s="623">
        <v>70721</v>
      </c>
      <c r="S8" s="624"/>
      <c r="T8" s="624"/>
      <c r="U8" s="624"/>
      <c r="V8" s="624"/>
      <c r="W8" s="624"/>
      <c r="X8" s="624"/>
      <c r="Y8" s="625"/>
      <c r="Z8" s="626">
        <v>0.2</v>
      </c>
      <c r="AA8" s="626"/>
      <c r="AB8" s="626"/>
      <c r="AC8" s="626"/>
      <c r="AD8" s="627">
        <v>70721</v>
      </c>
      <c r="AE8" s="627"/>
      <c r="AF8" s="627"/>
      <c r="AG8" s="627"/>
      <c r="AH8" s="627"/>
      <c r="AI8" s="627"/>
      <c r="AJ8" s="627"/>
      <c r="AK8" s="627"/>
      <c r="AL8" s="628">
        <v>0.5</v>
      </c>
      <c r="AM8" s="629"/>
      <c r="AN8" s="629"/>
      <c r="AO8" s="630"/>
      <c r="AP8" s="620" t="s">
        <v>227</v>
      </c>
      <c r="AQ8" s="621"/>
      <c r="AR8" s="621"/>
      <c r="AS8" s="621"/>
      <c r="AT8" s="621"/>
      <c r="AU8" s="621"/>
      <c r="AV8" s="621"/>
      <c r="AW8" s="621"/>
      <c r="AX8" s="621"/>
      <c r="AY8" s="621"/>
      <c r="AZ8" s="621"/>
      <c r="BA8" s="621"/>
      <c r="BB8" s="621"/>
      <c r="BC8" s="621"/>
      <c r="BD8" s="621"/>
      <c r="BE8" s="621"/>
      <c r="BF8" s="622"/>
      <c r="BG8" s="623">
        <v>94892</v>
      </c>
      <c r="BH8" s="624"/>
      <c r="BI8" s="624"/>
      <c r="BJ8" s="624"/>
      <c r="BK8" s="624"/>
      <c r="BL8" s="624"/>
      <c r="BM8" s="624"/>
      <c r="BN8" s="625"/>
      <c r="BO8" s="626">
        <v>1.1000000000000001</v>
      </c>
      <c r="BP8" s="626"/>
      <c r="BQ8" s="626"/>
      <c r="BR8" s="626"/>
      <c r="BS8" s="627" t="s">
        <v>121</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10978972</v>
      </c>
      <c r="CS8" s="624"/>
      <c r="CT8" s="624"/>
      <c r="CU8" s="624"/>
      <c r="CV8" s="624"/>
      <c r="CW8" s="624"/>
      <c r="CX8" s="624"/>
      <c r="CY8" s="625"/>
      <c r="CZ8" s="626">
        <v>31.3</v>
      </c>
      <c r="DA8" s="626"/>
      <c r="DB8" s="626"/>
      <c r="DC8" s="626"/>
      <c r="DD8" s="632">
        <v>125451</v>
      </c>
      <c r="DE8" s="624"/>
      <c r="DF8" s="624"/>
      <c r="DG8" s="624"/>
      <c r="DH8" s="624"/>
      <c r="DI8" s="624"/>
      <c r="DJ8" s="624"/>
      <c r="DK8" s="624"/>
      <c r="DL8" s="624"/>
      <c r="DM8" s="624"/>
      <c r="DN8" s="624"/>
      <c r="DO8" s="624"/>
      <c r="DP8" s="625"/>
      <c r="DQ8" s="632">
        <v>5759865</v>
      </c>
      <c r="DR8" s="624"/>
      <c r="DS8" s="624"/>
      <c r="DT8" s="624"/>
      <c r="DU8" s="624"/>
      <c r="DV8" s="624"/>
      <c r="DW8" s="624"/>
      <c r="DX8" s="624"/>
      <c r="DY8" s="624"/>
      <c r="DZ8" s="624"/>
      <c r="EA8" s="624"/>
      <c r="EB8" s="624"/>
      <c r="EC8" s="633"/>
    </row>
    <row r="9" spans="2:143" ht="11.25" customHeight="1" x14ac:dyDescent="0.2">
      <c r="B9" s="620" t="s">
        <v>229</v>
      </c>
      <c r="C9" s="621"/>
      <c r="D9" s="621"/>
      <c r="E9" s="621"/>
      <c r="F9" s="621"/>
      <c r="G9" s="621"/>
      <c r="H9" s="621"/>
      <c r="I9" s="621"/>
      <c r="J9" s="621"/>
      <c r="K9" s="621"/>
      <c r="L9" s="621"/>
      <c r="M9" s="621"/>
      <c r="N9" s="621"/>
      <c r="O9" s="621"/>
      <c r="P9" s="621"/>
      <c r="Q9" s="622"/>
      <c r="R9" s="623">
        <v>74963</v>
      </c>
      <c r="S9" s="624"/>
      <c r="T9" s="624"/>
      <c r="U9" s="624"/>
      <c r="V9" s="624"/>
      <c r="W9" s="624"/>
      <c r="X9" s="624"/>
      <c r="Y9" s="625"/>
      <c r="Z9" s="626">
        <v>0.2</v>
      </c>
      <c r="AA9" s="626"/>
      <c r="AB9" s="626"/>
      <c r="AC9" s="626"/>
      <c r="AD9" s="627">
        <v>74963</v>
      </c>
      <c r="AE9" s="627"/>
      <c r="AF9" s="627"/>
      <c r="AG9" s="627"/>
      <c r="AH9" s="627"/>
      <c r="AI9" s="627"/>
      <c r="AJ9" s="627"/>
      <c r="AK9" s="627"/>
      <c r="AL9" s="628">
        <v>0.5</v>
      </c>
      <c r="AM9" s="629"/>
      <c r="AN9" s="629"/>
      <c r="AO9" s="630"/>
      <c r="AP9" s="620" t="s">
        <v>230</v>
      </c>
      <c r="AQ9" s="621"/>
      <c r="AR9" s="621"/>
      <c r="AS9" s="621"/>
      <c r="AT9" s="621"/>
      <c r="AU9" s="621"/>
      <c r="AV9" s="621"/>
      <c r="AW9" s="621"/>
      <c r="AX9" s="621"/>
      <c r="AY9" s="621"/>
      <c r="AZ9" s="621"/>
      <c r="BA9" s="621"/>
      <c r="BB9" s="621"/>
      <c r="BC9" s="621"/>
      <c r="BD9" s="621"/>
      <c r="BE9" s="621"/>
      <c r="BF9" s="622"/>
      <c r="BG9" s="623">
        <v>2425639</v>
      </c>
      <c r="BH9" s="624"/>
      <c r="BI9" s="624"/>
      <c r="BJ9" s="624"/>
      <c r="BK9" s="624"/>
      <c r="BL9" s="624"/>
      <c r="BM9" s="624"/>
      <c r="BN9" s="625"/>
      <c r="BO9" s="626">
        <v>28.4</v>
      </c>
      <c r="BP9" s="626"/>
      <c r="BQ9" s="626"/>
      <c r="BR9" s="626"/>
      <c r="BS9" s="627" t="s">
        <v>121</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3275814</v>
      </c>
      <c r="CS9" s="624"/>
      <c r="CT9" s="624"/>
      <c r="CU9" s="624"/>
      <c r="CV9" s="624"/>
      <c r="CW9" s="624"/>
      <c r="CX9" s="624"/>
      <c r="CY9" s="625"/>
      <c r="CZ9" s="626">
        <v>9.3000000000000007</v>
      </c>
      <c r="DA9" s="626"/>
      <c r="DB9" s="626"/>
      <c r="DC9" s="626"/>
      <c r="DD9" s="632">
        <v>170264</v>
      </c>
      <c r="DE9" s="624"/>
      <c r="DF9" s="624"/>
      <c r="DG9" s="624"/>
      <c r="DH9" s="624"/>
      <c r="DI9" s="624"/>
      <c r="DJ9" s="624"/>
      <c r="DK9" s="624"/>
      <c r="DL9" s="624"/>
      <c r="DM9" s="624"/>
      <c r="DN9" s="624"/>
      <c r="DO9" s="624"/>
      <c r="DP9" s="625"/>
      <c r="DQ9" s="632">
        <v>2056199</v>
      </c>
      <c r="DR9" s="624"/>
      <c r="DS9" s="624"/>
      <c r="DT9" s="624"/>
      <c r="DU9" s="624"/>
      <c r="DV9" s="624"/>
      <c r="DW9" s="624"/>
      <c r="DX9" s="624"/>
      <c r="DY9" s="624"/>
      <c r="DZ9" s="624"/>
      <c r="EA9" s="624"/>
      <c r="EB9" s="624"/>
      <c r="EC9" s="633"/>
    </row>
    <row r="10" spans="2:143" ht="11.25" customHeight="1" x14ac:dyDescent="0.2">
      <c r="B10" s="620" t="s">
        <v>232</v>
      </c>
      <c r="C10" s="621"/>
      <c r="D10" s="621"/>
      <c r="E10" s="621"/>
      <c r="F10" s="621"/>
      <c r="G10" s="621"/>
      <c r="H10" s="621"/>
      <c r="I10" s="621"/>
      <c r="J10" s="621"/>
      <c r="K10" s="621"/>
      <c r="L10" s="621"/>
      <c r="M10" s="621"/>
      <c r="N10" s="621"/>
      <c r="O10" s="621"/>
      <c r="P10" s="621"/>
      <c r="Q10" s="622"/>
      <c r="R10" s="623" t="s">
        <v>121</v>
      </c>
      <c r="S10" s="624"/>
      <c r="T10" s="624"/>
      <c r="U10" s="624"/>
      <c r="V10" s="624"/>
      <c r="W10" s="624"/>
      <c r="X10" s="624"/>
      <c r="Y10" s="625"/>
      <c r="Z10" s="626" t="s">
        <v>121</v>
      </c>
      <c r="AA10" s="626"/>
      <c r="AB10" s="626"/>
      <c r="AC10" s="626"/>
      <c r="AD10" s="627" t="s">
        <v>121</v>
      </c>
      <c r="AE10" s="627"/>
      <c r="AF10" s="627"/>
      <c r="AG10" s="627"/>
      <c r="AH10" s="627"/>
      <c r="AI10" s="627"/>
      <c r="AJ10" s="627"/>
      <c r="AK10" s="627"/>
      <c r="AL10" s="628" t="s">
        <v>121</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156639</v>
      </c>
      <c r="BH10" s="624"/>
      <c r="BI10" s="624"/>
      <c r="BJ10" s="624"/>
      <c r="BK10" s="624"/>
      <c r="BL10" s="624"/>
      <c r="BM10" s="624"/>
      <c r="BN10" s="625"/>
      <c r="BO10" s="626">
        <v>1.8</v>
      </c>
      <c r="BP10" s="626"/>
      <c r="BQ10" s="626"/>
      <c r="BR10" s="626"/>
      <c r="BS10" s="627">
        <v>26173</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v>932</v>
      </c>
      <c r="CS10" s="624"/>
      <c r="CT10" s="624"/>
      <c r="CU10" s="624"/>
      <c r="CV10" s="624"/>
      <c r="CW10" s="624"/>
      <c r="CX10" s="624"/>
      <c r="CY10" s="625"/>
      <c r="CZ10" s="626">
        <v>0</v>
      </c>
      <c r="DA10" s="626"/>
      <c r="DB10" s="626"/>
      <c r="DC10" s="626"/>
      <c r="DD10" s="632" t="s">
        <v>121</v>
      </c>
      <c r="DE10" s="624"/>
      <c r="DF10" s="624"/>
      <c r="DG10" s="624"/>
      <c r="DH10" s="624"/>
      <c r="DI10" s="624"/>
      <c r="DJ10" s="624"/>
      <c r="DK10" s="624"/>
      <c r="DL10" s="624"/>
      <c r="DM10" s="624"/>
      <c r="DN10" s="624"/>
      <c r="DO10" s="624"/>
      <c r="DP10" s="625"/>
      <c r="DQ10" s="632">
        <v>832</v>
      </c>
      <c r="DR10" s="624"/>
      <c r="DS10" s="624"/>
      <c r="DT10" s="624"/>
      <c r="DU10" s="624"/>
      <c r="DV10" s="624"/>
      <c r="DW10" s="624"/>
      <c r="DX10" s="624"/>
      <c r="DY10" s="624"/>
      <c r="DZ10" s="624"/>
      <c r="EA10" s="624"/>
      <c r="EB10" s="624"/>
      <c r="EC10" s="633"/>
    </row>
    <row r="11" spans="2:143" ht="11.25" customHeight="1" x14ac:dyDescent="0.2">
      <c r="B11" s="620" t="s">
        <v>235</v>
      </c>
      <c r="C11" s="621"/>
      <c r="D11" s="621"/>
      <c r="E11" s="621"/>
      <c r="F11" s="621"/>
      <c r="G11" s="621"/>
      <c r="H11" s="621"/>
      <c r="I11" s="621"/>
      <c r="J11" s="621"/>
      <c r="K11" s="621"/>
      <c r="L11" s="621"/>
      <c r="M11" s="621"/>
      <c r="N11" s="621"/>
      <c r="O11" s="621"/>
      <c r="P11" s="621"/>
      <c r="Q11" s="622"/>
      <c r="R11" s="623">
        <v>1263415</v>
      </c>
      <c r="S11" s="624"/>
      <c r="T11" s="624"/>
      <c r="U11" s="624"/>
      <c r="V11" s="624"/>
      <c r="W11" s="624"/>
      <c r="X11" s="624"/>
      <c r="Y11" s="625"/>
      <c r="Z11" s="628">
        <v>3.5</v>
      </c>
      <c r="AA11" s="629"/>
      <c r="AB11" s="629"/>
      <c r="AC11" s="635"/>
      <c r="AD11" s="632">
        <v>1263415</v>
      </c>
      <c r="AE11" s="624"/>
      <c r="AF11" s="624"/>
      <c r="AG11" s="624"/>
      <c r="AH11" s="624"/>
      <c r="AI11" s="624"/>
      <c r="AJ11" s="624"/>
      <c r="AK11" s="625"/>
      <c r="AL11" s="628">
        <v>8.4</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1630008</v>
      </c>
      <c r="BH11" s="624"/>
      <c r="BI11" s="624"/>
      <c r="BJ11" s="624"/>
      <c r="BK11" s="624"/>
      <c r="BL11" s="624"/>
      <c r="BM11" s="624"/>
      <c r="BN11" s="625"/>
      <c r="BO11" s="626">
        <v>19.100000000000001</v>
      </c>
      <c r="BP11" s="626"/>
      <c r="BQ11" s="626"/>
      <c r="BR11" s="626"/>
      <c r="BS11" s="627">
        <v>465033</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626516</v>
      </c>
      <c r="CS11" s="624"/>
      <c r="CT11" s="624"/>
      <c r="CU11" s="624"/>
      <c r="CV11" s="624"/>
      <c r="CW11" s="624"/>
      <c r="CX11" s="624"/>
      <c r="CY11" s="625"/>
      <c r="CZ11" s="626">
        <v>1.8</v>
      </c>
      <c r="DA11" s="626"/>
      <c r="DB11" s="626"/>
      <c r="DC11" s="626"/>
      <c r="DD11" s="632">
        <v>271781</v>
      </c>
      <c r="DE11" s="624"/>
      <c r="DF11" s="624"/>
      <c r="DG11" s="624"/>
      <c r="DH11" s="624"/>
      <c r="DI11" s="624"/>
      <c r="DJ11" s="624"/>
      <c r="DK11" s="624"/>
      <c r="DL11" s="624"/>
      <c r="DM11" s="624"/>
      <c r="DN11" s="624"/>
      <c r="DO11" s="624"/>
      <c r="DP11" s="625"/>
      <c r="DQ11" s="632">
        <v>305351</v>
      </c>
      <c r="DR11" s="624"/>
      <c r="DS11" s="624"/>
      <c r="DT11" s="624"/>
      <c r="DU11" s="624"/>
      <c r="DV11" s="624"/>
      <c r="DW11" s="624"/>
      <c r="DX11" s="624"/>
      <c r="DY11" s="624"/>
      <c r="DZ11" s="624"/>
      <c r="EA11" s="624"/>
      <c r="EB11" s="624"/>
      <c r="EC11" s="633"/>
    </row>
    <row r="12" spans="2:143" ht="11.25" customHeight="1" x14ac:dyDescent="0.2">
      <c r="B12" s="620" t="s">
        <v>238</v>
      </c>
      <c r="C12" s="621"/>
      <c r="D12" s="621"/>
      <c r="E12" s="621"/>
      <c r="F12" s="621"/>
      <c r="G12" s="621"/>
      <c r="H12" s="621"/>
      <c r="I12" s="621"/>
      <c r="J12" s="621"/>
      <c r="K12" s="621"/>
      <c r="L12" s="621"/>
      <c r="M12" s="621"/>
      <c r="N12" s="621"/>
      <c r="O12" s="621"/>
      <c r="P12" s="621"/>
      <c r="Q12" s="622"/>
      <c r="R12" s="623">
        <v>50225</v>
      </c>
      <c r="S12" s="624"/>
      <c r="T12" s="624"/>
      <c r="U12" s="624"/>
      <c r="V12" s="624"/>
      <c r="W12" s="624"/>
      <c r="X12" s="624"/>
      <c r="Y12" s="625"/>
      <c r="Z12" s="626">
        <v>0.1</v>
      </c>
      <c r="AA12" s="626"/>
      <c r="AB12" s="626"/>
      <c r="AC12" s="626"/>
      <c r="AD12" s="627">
        <v>50225</v>
      </c>
      <c r="AE12" s="627"/>
      <c r="AF12" s="627"/>
      <c r="AG12" s="627"/>
      <c r="AH12" s="627"/>
      <c r="AI12" s="627"/>
      <c r="AJ12" s="627"/>
      <c r="AK12" s="627"/>
      <c r="AL12" s="628">
        <v>0.3</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3632356</v>
      </c>
      <c r="BH12" s="624"/>
      <c r="BI12" s="624"/>
      <c r="BJ12" s="624"/>
      <c r="BK12" s="624"/>
      <c r="BL12" s="624"/>
      <c r="BM12" s="624"/>
      <c r="BN12" s="625"/>
      <c r="BO12" s="626">
        <v>42.6</v>
      </c>
      <c r="BP12" s="626"/>
      <c r="BQ12" s="626"/>
      <c r="BR12" s="626"/>
      <c r="BS12" s="627" t="s">
        <v>121</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476731</v>
      </c>
      <c r="CS12" s="624"/>
      <c r="CT12" s="624"/>
      <c r="CU12" s="624"/>
      <c r="CV12" s="624"/>
      <c r="CW12" s="624"/>
      <c r="CX12" s="624"/>
      <c r="CY12" s="625"/>
      <c r="CZ12" s="626">
        <v>1.4</v>
      </c>
      <c r="DA12" s="626"/>
      <c r="DB12" s="626"/>
      <c r="DC12" s="626"/>
      <c r="DD12" s="632">
        <v>4748</v>
      </c>
      <c r="DE12" s="624"/>
      <c r="DF12" s="624"/>
      <c r="DG12" s="624"/>
      <c r="DH12" s="624"/>
      <c r="DI12" s="624"/>
      <c r="DJ12" s="624"/>
      <c r="DK12" s="624"/>
      <c r="DL12" s="624"/>
      <c r="DM12" s="624"/>
      <c r="DN12" s="624"/>
      <c r="DO12" s="624"/>
      <c r="DP12" s="625"/>
      <c r="DQ12" s="632">
        <v>433839</v>
      </c>
      <c r="DR12" s="624"/>
      <c r="DS12" s="624"/>
      <c r="DT12" s="624"/>
      <c r="DU12" s="624"/>
      <c r="DV12" s="624"/>
      <c r="DW12" s="624"/>
      <c r="DX12" s="624"/>
      <c r="DY12" s="624"/>
      <c r="DZ12" s="624"/>
      <c r="EA12" s="624"/>
      <c r="EB12" s="624"/>
      <c r="EC12" s="633"/>
    </row>
    <row r="13" spans="2:143" ht="11.25" customHeight="1" x14ac:dyDescent="0.2">
      <c r="B13" s="620" t="s">
        <v>241</v>
      </c>
      <c r="C13" s="621"/>
      <c r="D13" s="621"/>
      <c r="E13" s="621"/>
      <c r="F13" s="621"/>
      <c r="G13" s="621"/>
      <c r="H13" s="621"/>
      <c r="I13" s="621"/>
      <c r="J13" s="621"/>
      <c r="K13" s="621"/>
      <c r="L13" s="621"/>
      <c r="M13" s="621"/>
      <c r="N13" s="621"/>
      <c r="O13" s="621"/>
      <c r="P13" s="621"/>
      <c r="Q13" s="622"/>
      <c r="R13" s="623" t="s">
        <v>121</v>
      </c>
      <c r="S13" s="624"/>
      <c r="T13" s="624"/>
      <c r="U13" s="624"/>
      <c r="V13" s="624"/>
      <c r="W13" s="624"/>
      <c r="X13" s="624"/>
      <c r="Y13" s="625"/>
      <c r="Z13" s="626" t="s">
        <v>121</v>
      </c>
      <c r="AA13" s="626"/>
      <c r="AB13" s="626"/>
      <c r="AC13" s="626"/>
      <c r="AD13" s="627" t="s">
        <v>121</v>
      </c>
      <c r="AE13" s="627"/>
      <c r="AF13" s="627"/>
      <c r="AG13" s="627"/>
      <c r="AH13" s="627"/>
      <c r="AI13" s="627"/>
      <c r="AJ13" s="627"/>
      <c r="AK13" s="627"/>
      <c r="AL13" s="628" t="s">
        <v>121</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3627455</v>
      </c>
      <c r="BH13" s="624"/>
      <c r="BI13" s="624"/>
      <c r="BJ13" s="624"/>
      <c r="BK13" s="624"/>
      <c r="BL13" s="624"/>
      <c r="BM13" s="624"/>
      <c r="BN13" s="625"/>
      <c r="BO13" s="626">
        <v>42.5</v>
      </c>
      <c r="BP13" s="626"/>
      <c r="BQ13" s="626"/>
      <c r="BR13" s="626"/>
      <c r="BS13" s="627" t="s">
        <v>121</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2050606</v>
      </c>
      <c r="CS13" s="624"/>
      <c r="CT13" s="624"/>
      <c r="CU13" s="624"/>
      <c r="CV13" s="624"/>
      <c r="CW13" s="624"/>
      <c r="CX13" s="624"/>
      <c r="CY13" s="625"/>
      <c r="CZ13" s="626">
        <v>5.8</v>
      </c>
      <c r="DA13" s="626"/>
      <c r="DB13" s="626"/>
      <c r="DC13" s="626"/>
      <c r="DD13" s="632">
        <v>785116</v>
      </c>
      <c r="DE13" s="624"/>
      <c r="DF13" s="624"/>
      <c r="DG13" s="624"/>
      <c r="DH13" s="624"/>
      <c r="DI13" s="624"/>
      <c r="DJ13" s="624"/>
      <c r="DK13" s="624"/>
      <c r="DL13" s="624"/>
      <c r="DM13" s="624"/>
      <c r="DN13" s="624"/>
      <c r="DO13" s="624"/>
      <c r="DP13" s="625"/>
      <c r="DQ13" s="632">
        <v>982524</v>
      </c>
      <c r="DR13" s="624"/>
      <c r="DS13" s="624"/>
      <c r="DT13" s="624"/>
      <c r="DU13" s="624"/>
      <c r="DV13" s="624"/>
      <c r="DW13" s="624"/>
      <c r="DX13" s="624"/>
      <c r="DY13" s="624"/>
      <c r="DZ13" s="624"/>
      <c r="EA13" s="624"/>
      <c r="EB13" s="624"/>
      <c r="EC13" s="633"/>
    </row>
    <row r="14" spans="2:143" ht="11.25" customHeight="1" x14ac:dyDescent="0.2">
      <c r="B14" s="620" t="s">
        <v>244</v>
      </c>
      <c r="C14" s="621"/>
      <c r="D14" s="621"/>
      <c r="E14" s="621"/>
      <c r="F14" s="621"/>
      <c r="G14" s="621"/>
      <c r="H14" s="621"/>
      <c r="I14" s="621"/>
      <c r="J14" s="621"/>
      <c r="K14" s="621"/>
      <c r="L14" s="621"/>
      <c r="M14" s="621"/>
      <c r="N14" s="621"/>
      <c r="O14" s="621"/>
      <c r="P14" s="621"/>
      <c r="Q14" s="622"/>
      <c r="R14" s="623">
        <v>1771</v>
      </c>
      <c r="S14" s="624"/>
      <c r="T14" s="624"/>
      <c r="U14" s="624"/>
      <c r="V14" s="624"/>
      <c r="W14" s="624"/>
      <c r="X14" s="624"/>
      <c r="Y14" s="625"/>
      <c r="Z14" s="626">
        <v>0</v>
      </c>
      <c r="AA14" s="626"/>
      <c r="AB14" s="626"/>
      <c r="AC14" s="626"/>
      <c r="AD14" s="627">
        <v>1771</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224289</v>
      </c>
      <c r="BH14" s="624"/>
      <c r="BI14" s="624"/>
      <c r="BJ14" s="624"/>
      <c r="BK14" s="624"/>
      <c r="BL14" s="624"/>
      <c r="BM14" s="624"/>
      <c r="BN14" s="625"/>
      <c r="BO14" s="626">
        <v>2.6</v>
      </c>
      <c r="BP14" s="626"/>
      <c r="BQ14" s="626"/>
      <c r="BR14" s="626"/>
      <c r="BS14" s="627">
        <v>7865</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891300</v>
      </c>
      <c r="CS14" s="624"/>
      <c r="CT14" s="624"/>
      <c r="CU14" s="624"/>
      <c r="CV14" s="624"/>
      <c r="CW14" s="624"/>
      <c r="CX14" s="624"/>
      <c r="CY14" s="625"/>
      <c r="CZ14" s="626">
        <v>2.5</v>
      </c>
      <c r="DA14" s="626"/>
      <c r="DB14" s="626"/>
      <c r="DC14" s="626"/>
      <c r="DD14" s="632">
        <v>31188</v>
      </c>
      <c r="DE14" s="624"/>
      <c r="DF14" s="624"/>
      <c r="DG14" s="624"/>
      <c r="DH14" s="624"/>
      <c r="DI14" s="624"/>
      <c r="DJ14" s="624"/>
      <c r="DK14" s="624"/>
      <c r="DL14" s="624"/>
      <c r="DM14" s="624"/>
      <c r="DN14" s="624"/>
      <c r="DO14" s="624"/>
      <c r="DP14" s="625"/>
      <c r="DQ14" s="632">
        <v>826271</v>
      </c>
      <c r="DR14" s="624"/>
      <c r="DS14" s="624"/>
      <c r="DT14" s="624"/>
      <c r="DU14" s="624"/>
      <c r="DV14" s="624"/>
      <c r="DW14" s="624"/>
      <c r="DX14" s="624"/>
      <c r="DY14" s="624"/>
      <c r="DZ14" s="624"/>
      <c r="EA14" s="624"/>
      <c r="EB14" s="624"/>
      <c r="EC14" s="633"/>
    </row>
    <row r="15" spans="2:143" ht="11.25" customHeight="1" x14ac:dyDescent="0.2">
      <c r="B15" s="620" t="s">
        <v>247</v>
      </c>
      <c r="C15" s="621"/>
      <c r="D15" s="621"/>
      <c r="E15" s="621"/>
      <c r="F15" s="621"/>
      <c r="G15" s="621"/>
      <c r="H15" s="621"/>
      <c r="I15" s="621"/>
      <c r="J15" s="621"/>
      <c r="K15" s="621"/>
      <c r="L15" s="621"/>
      <c r="M15" s="621"/>
      <c r="N15" s="621"/>
      <c r="O15" s="621"/>
      <c r="P15" s="621"/>
      <c r="Q15" s="622"/>
      <c r="R15" s="623" t="s">
        <v>121</v>
      </c>
      <c r="S15" s="624"/>
      <c r="T15" s="624"/>
      <c r="U15" s="624"/>
      <c r="V15" s="624"/>
      <c r="W15" s="624"/>
      <c r="X15" s="624"/>
      <c r="Y15" s="625"/>
      <c r="Z15" s="626" t="s">
        <v>121</v>
      </c>
      <c r="AA15" s="626"/>
      <c r="AB15" s="626"/>
      <c r="AC15" s="626"/>
      <c r="AD15" s="627" t="s">
        <v>121</v>
      </c>
      <c r="AE15" s="627"/>
      <c r="AF15" s="627"/>
      <c r="AG15" s="627"/>
      <c r="AH15" s="627"/>
      <c r="AI15" s="627"/>
      <c r="AJ15" s="627"/>
      <c r="AK15" s="627"/>
      <c r="AL15" s="628" t="s">
        <v>121</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348603</v>
      </c>
      <c r="BH15" s="624"/>
      <c r="BI15" s="624"/>
      <c r="BJ15" s="624"/>
      <c r="BK15" s="624"/>
      <c r="BL15" s="624"/>
      <c r="BM15" s="624"/>
      <c r="BN15" s="625"/>
      <c r="BO15" s="626">
        <v>4.0999999999999996</v>
      </c>
      <c r="BP15" s="626"/>
      <c r="BQ15" s="626"/>
      <c r="BR15" s="626"/>
      <c r="BS15" s="627" t="s">
        <v>121</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2264640</v>
      </c>
      <c r="CS15" s="624"/>
      <c r="CT15" s="624"/>
      <c r="CU15" s="624"/>
      <c r="CV15" s="624"/>
      <c r="CW15" s="624"/>
      <c r="CX15" s="624"/>
      <c r="CY15" s="625"/>
      <c r="CZ15" s="626">
        <v>6.4</v>
      </c>
      <c r="DA15" s="626"/>
      <c r="DB15" s="626"/>
      <c r="DC15" s="626"/>
      <c r="DD15" s="632">
        <v>132687</v>
      </c>
      <c r="DE15" s="624"/>
      <c r="DF15" s="624"/>
      <c r="DG15" s="624"/>
      <c r="DH15" s="624"/>
      <c r="DI15" s="624"/>
      <c r="DJ15" s="624"/>
      <c r="DK15" s="624"/>
      <c r="DL15" s="624"/>
      <c r="DM15" s="624"/>
      <c r="DN15" s="624"/>
      <c r="DO15" s="624"/>
      <c r="DP15" s="625"/>
      <c r="DQ15" s="632">
        <v>1704585</v>
      </c>
      <c r="DR15" s="624"/>
      <c r="DS15" s="624"/>
      <c r="DT15" s="624"/>
      <c r="DU15" s="624"/>
      <c r="DV15" s="624"/>
      <c r="DW15" s="624"/>
      <c r="DX15" s="624"/>
      <c r="DY15" s="624"/>
      <c r="DZ15" s="624"/>
      <c r="EA15" s="624"/>
      <c r="EB15" s="624"/>
      <c r="EC15" s="633"/>
    </row>
    <row r="16" spans="2:143" ht="11.25" customHeight="1" x14ac:dyDescent="0.2">
      <c r="B16" s="620" t="s">
        <v>250</v>
      </c>
      <c r="C16" s="621"/>
      <c r="D16" s="621"/>
      <c r="E16" s="621"/>
      <c r="F16" s="621"/>
      <c r="G16" s="621"/>
      <c r="H16" s="621"/>
      <c r="I16" s="621"/>
      <c r="J16" s="621"/>
      <c r="K16" s="621"/>
      <c r="L16" s="621"/>
      <c r="M16" s="621"/>
      <c r="N16" s="621"/>
      <c r="O16" s="621"/>
      <c r="P16" s="621"/>
      <c r="Q16" s="622"/>
      <c r="R16" s="623">
        <v>20639</v>
      </c>
      <c r="S16" s="624"/>
      <c r="T16" s="624"/>
      <c r="U16" s="624"/>
      <c r="V16" s="624"/>
      <c r="W16" s="624"/>
      <c r="X16" s="624"/>
      <c r="Y16" s="625"/>
      <c r="Z16" s="626">
        <v>0.1</v>
      </c>
      <c r="AA16" s="626"/>
      <c r="AB16" s="626"/>
      <c r="AC16" s="626"/>
      <c r="AD16" s="627">
        <v>20639</v>
      </c>
      <c r="AE16" s="627"/>
      <c r="AF16" s="627"/>
      <c r="AG16" s="627"/>
      <c r="AH16" s="627"/>
      <c r="AI16" s="627"/>
      <c r="AJ16" s="627"/>
      <c r="AK16" s="627"/>
      <c r="AL16" s="628">
        <v>0.1</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t="s">
        <v>121</v>
      </c>
      <c r="BH16" s="624"/>
      <c r="BI16" s="624"/>
      <c r="BJ16" s="624"/>
      <c r="BK16" s="624"/>
      <c r="BL16" s="624"/>
      <c r="BM16" s="624"/>
      <c r="BN16" s="625"/>
      <c r="BO16" s="626" t="s">
        <v>121</v>
      </c>
      <c r="BP16" s="626"/>
      <c r="BQ16" s="626"/>
      <c r="BR16" s="626"/>
      <c r="BS16" s="627" t="s">
        <v>121</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t="s">
        <v>121</v>
      </c>
      <c r="CS16" s="624"/>
      <c r="CT16" s="624"/>
      <c r="CU16" s="624"/>
      <c r="CV16" s="624"/>
      <c r="CW16" s="624"/>
      <c r="CX16" s="624"/>
      <c r="CY16" s="625"/>
      <c r="CZ16" s="626" t="s">
        <v>121</v>
      </c>
      <c r="DA16" s="626"/>
      <c r="DB16" s="626"/>
      <c r="DC16" s="626"/>
      <c r="DD16" s="632" t="s">
        <v>121</v>
      </c>
      <c r="DE16" s="624"/>
      <c r="DF16" s="624"/>
      <c r="DG16" s="624"/>
      <c r="DH16" s="624"/>
      <c r="DI16" s="624"/>
      <c r="DJ16" s="624"/>
      <c r="DK16" s="624"/>
      <c r="DL16" s="624"/>
      <c r="DM16" s="624"/>
      <c r="DN16" s="624"/>
      <c r="DO16" s="624"/>
      <c r="DP16" s="625"/>
      <c r="DQ16" s="632" t="s">
        <v>121</v>
      </c>
      <c r="DR16" s="624"/>
      <c r="DS16" s="624"/>
      <c r="DT16" s="624"/>
      <c r="DU16" s="624"/>
      <c r="DV16" s="624"/>
      <c r="DW16" s="624"/>
      <c r="DX16" s="624"/>
      <c r="DY16" s="624"/>
      <c r="DZ16" s="624"/>
      <c r="EA16" s="624"/>
      <c r="EB16" s="624"/>
      <c r="EC16" s="633"/>
    </row>
    <row r="17" spans="2:133" ht="11.25" customHeight="1" x14ac:dyDescent="0.2">
      <c r="B17" s="620" t="s">
        <v>253</v>
      </c>
      <c r="C17" s="621"/>
      <c r="D17" s="621"/>
      <c r="E17" s="621"/>
      <c r="F17" s="621"/>
      <c r="G17" s="621"/>
      <c r="H17" s="621"/>
      <c r="I17" s="621"/>
      <c r="J17" s="621"/>
      <c r="K17" s="621"/>
      <c r="L17" s="621"/>
      <c r="M17" s="621"/>
      <c r="N17" s="621"/>
      <c r="O17" s="621"/>
      <c r="P17" s="621"/>
      <c r="Q17" s="622"/>
      <c r="R17" s="623">
        <v>126460</v>
      </c>
      <c r="S17" s="624"/>
      <c r="T17" s="624"/>
      <c r="U17" s="624"/>
      <c r="V17" s="624"/>
      <c r="W17" s="624"/>
      <c r="X17" s="624"/>
      <c r="Y17" s="625"/>
      <c r="Z17" s="626">
        <v>0.3</v>
      </c>
      <c r="AA17" s="626"/>
      <c r="AB17" s="626"/>
      <c r="AC17" s="626"/>
      <c r="AD17" s="627">
        <v>126460</v>
      </c>
      <c r="AE17" s="627"/>
      <c r="AF17" s="627"/>
      <c r="AG17" s="627"/>
      <c r="AH17" s="627"/>
      <c r="AI17" s="627"/>
      <c r="AJ17" s="627"/>
      <c r="AK17" s="627"/>
      <c r="AL17" s="628">
        <v>0.8</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121</v>
      </c>
      <c r="BH17" s="624"/>
      <c r="BI17" s="624"/>
      <c r="BJ17" s="624"/>
      <c r="BK17" s="624"/>
      <c r="BL17" s="624"/>
      <c r="BM17" s="624"/>
      <c r="BN17" s="625"/>
      <c r="BO17" s="626" t="s">
        <v>121</v>
      </c>
      <c r="BP17" s="626"/>
      <c r="BQ17" s="626"/>
      <c r="BR17" s="626"/>
      <c r="BS17" s="627" t="s">
        <v>121</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2518772</v>
      </c>
      <c r="CS17" s="624"/>
      <c r="CT17" s="624"/>
      <c r="CU17" s="624"/>
      <c r="CV17" s="624"/>
      <c r="CW17" s="624"/>
      <c r="CX17" s="624"/>
      <c r="CY17" s="625"/>
      <c r="CZ17" s="626">
        <v>7.2</v>
      </c>
      <c r="DA17" s="626"/>
      <c r="DB17" s="626"/>
      <c r="DC17" s="626"/>
      <c r="DD17" s="632" t="s">
        <v>121</v>
      </c>
      <c r="DE17" s="624"/>
      <c r="DF17" s="624"/>
      <c r="DG17" s="624"/>
      <c r="DH17" s="624"/>
      <c r="DI17" s="624"/>
      <c r="DJ17" s="624"/>
      <c r="DK17" s="624"/>
      <c r="DL17" s="624"/>
      <c r="DM17" s="624"/>
      <c r="DN17" s="624"/>
      <c r="DO17" s="624"/>
      <c r="DP17" s="625"/>
      <c r="DQ17" s="632">
        <v>2486193</v>
      </c>
      <c r="DR17" s="624"/>
      <c r="DS17" s="624"/>
      <c r="DT17" s="624"/>
      <c r="DU17" s="624"/>
      <c r="DV17" s="624"/>
      <c r="DW17" s="624"/>
      <c r="DX17" s="624"/>
      <c r="DY17" s="624"/>
      <c r="DZ17" s="624"/>
      <c r="EA17" s="624"/>
      <c r="EB17" s="624"/>
      <c r="EC17" s="633"/>
    </row>
    <row r="18" spans="2:133" ht="11.25" customHeight="1" x14ac:dyDescent="0.2">
      <c r="B18" s="620" t="s">
        <v>256</v>
      </c>
      <c r="C18" s="621"/>
      <c r="D18" s="621"/>
      <c r="E18" s="621"/>
      <c r="F18" s="621"/>
      <c r="G18" s="621"/>
      <c r="H18" s="621"/>
      <c r="I18" s="621"/>
      <c r="J18" s="621"/>
      <c r="K18" s="621"/>
      <c r="L18" s="621"/>
      <c r="M18" s="621"/>
      <c r="N18" s="621"/>
      <c r="O18" s="621"/>
      <c r="P18" s="621"/>
      <c r="Q18" s="622"/>
      <c r="R18" s="623">
        <v>42158</v>
      </c>
      <c r="S18" s="624"/>
      <c r="T18" s="624"/>
      <c r="U18" s="624"/>
      <c r="V18" s="624"/>
      <c r="W18" s="624"/>
      <c r="X18" s="624"/>
      <c r="Y18" s="625"/>
      <c r="Z18" s="626">
        <v>0.1</v>
      </c>
      <c r="AA18" s="626"/>
      <c r="AB18" s="626"/>
      <c r="AC18" s="626"/>
      <c r="AD18" s="627">
        <v>42158</v>
      </c>
      <c r="AE18" s="627"/>
      <c r="AF18" s="627"/>
      <c r="AG18" s="627"/>
      <c r="AH18" s="627"/>
      <c r="AI18" s="627"/>
      <c r="AJ18" s="627"/>
      <c r="AK18" s="627"/>
      <c r="AL18" s="628">
        <v>0.3</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121</v>
      </c>
      <c r="BH18" s="624"/>
      <c r="BI18" s="624"/>
      <c r="BJ18" s="624"/>
      <c r="BK18" s="624"/>
      <c r="BL18" s="624"/>
      <c r="BM18" s="624"/>
      <c r="BN18" s="625"/>
      <c r="BO18" s="626" t="s">
        <v>121</v>
      </c>
      <c r="BP18" s="626"/>
      <c r="BQ18" s="626"/>
      <c r="BR18" s="626"/>
      <c r="BS18" s="627" t="s">
        <v>121</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v>2915</v>
      </c>
      <c r="CS18" s="624"/>
      <c r="CT18" s="624"/>
      <c r="CU18" s="624"/>
      <c r="CV18" s="624"/>
      <c r="CW18" s="624"/>
      <c r="CX18" s="624"/>
      <c r="CY18" s="625"/>
      <c r="CZ18" s="626">
        <v>0</v>
      </c>
      <c r="DA18" s="626"/>
      <c r="DB18" s="626"/>
      <c r="DC18" s="626"/>
      <c r="DD18" s="632" t="s">
        <v>121</v>
      </c>
      <c r="DE18" s="624"/>
      <c r="DF18" s="624"/>
      <c r="DG18" s="624"/>
      <c r="DH18" s="624"/>
      <c r="DI18" s="624"/>
      <c r="DJ18" s="624"/>
      <c r="DK18" s="624"/>
      <c r="DL18" s="624"/>
      <c r="DM18" s="624"/>
      <c r="DN18" s="624"/>
      <c r="DO18" s="624"/>
      <c r="DP18" s="625"/>
      <c r="DQ18" s="632">
        <v>2915</v>
      </c>
      <c r="DR18" s="624"/>
      <c r="DS18" s="624"/>
      <c r="DT18" s="624"/>
      <c r="DU18" s="624"/>
      <c r="DV18" s="624"/>
      <c r="DW18" s="624"/>
      <c r="DX18" s="624"/>
      <c r="DY18" s="624"/>
      <c r="DZ18" s="624"/>
      <c r="EA18" s="624"/>
      <c r="EB18" s="624"/>
      <c r="EC18" s="633"/>
    </row>
    <row r="19" spans="2:133" ht="11.25" customHeight="1" x14ac:dyDescent="0.2">
      <c r="B19" s="620" t="s">
        <v>259</v>
      </c>
      <c r="C19" s="621"/>
      <c r="D19" s="621"/>
      <c r="E19" s="621"/>
      <c r="F19" s="621"/>
      <c r="G19" s="621"/>
      <c r="H19" s="621"/>
      <c r="I19" s="621"/>
      <c r="J19" s="621"/>
      <c r="K19" s="621"/>
      <c r="L19" s="621"/>
      <c r="M19" s="621"/>
      <c r="N19" s="621"/>
      <c r="O19" s="621"/>
      <c r="P19" s="621"/>
      <c r="Q19" s="622"/>
      <c r="R19" s="623">
        <v>36377</v>
      </c>
      <c r="S19" s="624"/>
      <c r="T19" s="624"/>
      <c r="U19" s="624"/>
      <c r="V19" s="624"/>
      <c r="W19" s="624"/>
      <c r="X19" s="624"/>
      <c r="Y19" s="625"/>
      <c r="Z19" s="626">
        <v>0.1</v>
      </c>
      <c r="AA19" s="626"/>
      <c r="AB19" s="626"/>
      <c r="AC19" s="626"/>
      <c r="AD19" s="627">
        <v>36377</v>
      </c>
      <c r="AE19" s="627"/>
      <c r="AF19" s="627"/>
      <c r="AG19" s="627"/>
      <c r="AH19" s="627"/>
      <c r="AI19" s="627"/>
      <c r="AJ19" s="627"/>
      <c r="AK19" s="627"/>
      <c r="AL19" s="628">
        <v>0.2</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v>20520</v>
      </c>
      <c r="BH19" s="624"/>
      <c r="BI19" s="624"/>
      <c r="BJ19" s="624"/>
      <c r="BK19" s="624"/>
      <c r="BL19" s="624"/>
      <c r="BM19" s="624"/>
      <c r="BN19" s="625"/>
      <c r="BO19" s="626">
        <v>0.2</v>
      </c>
      <c r="BP19" s="626"/>
      <c r="BQ19" s="626"/>
      <c r="BR19" s="626"/>
      <c r="BS19" s="627" t="s">
        <v>121</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121</v>
      </c>
      <c r="CS19" s="624"/>
      <c r="CT19" s="624"/>
      <c r="CU19" s="624"/>
      <c r="CV19" s="624"/>
      <c r="CW19" s="624"/>
      <c r="CX19" s="624"/>
      <c r="CY19" s="625"/>
      <c r="CZ19" s="626" t="s">
        <v>121</v>
      </c>
      <c r="DA19" s="626"/>
      <c r="DB19" s="626"/>
      <c r="DC19" s="626"/>
      <c r="DD19" s="632" t="s">
        <v>121</v>
      </c>
      <c r="DE19" s="624"/>
      <c r="DF19" s="624"/>
      <c r="DG19" s="624"/>
      <c r="DH19" s="624"/>
      <c r="DI19" s="624"/>
      <c r="DJ19" s="624"/>
      <c r="DK19" s="624"/>
      <c r="DL19" s="624"/>
      <c r="DM19" s="624"/>
      <c r="DN19" s="624"/>
      <c r="DO19" s="624"/>
      <c r="DP19" s="625"/>
      <c r="DQ19" s="632" t="s">
        <v>121</v>
      </c>
      <c r="DR19" s="624"/>
      <c r="DS19" s="624"/>
      <c r="DT19" s="624"/>
      <c r="DU19" s="624"/>
      <c r="DV19" s="624"/>
      <c r="DW19" s="624"/>
      <c r="DX19" s="624"/>
      <c r="DY19" s="624"/>
      <c r="DZ19" s="624"/>
      <c r="EA19" s="624"/>
      <c r="EB19" s="624"/>
      <c r="EC19" s="633"/>
    </row>
    <row r="20" spans="2:133" ht="11.25" customHeight="1" x14ac:dyDescent="0.2">
      <c r="B20" s="636" t="s">
        <v>262</v>
      </c>
      <c r="C20" s="637"/>
      <c r="D20" s="637"/>
      <c r="E20" s="637"/>
      <c r="F20" s="637"/>
      <c r="G20" s="637"/>
      <c r="H20" s="637"/>
      <c r="I20" s="637"/>
      <c r="J20" s="637"/>
      <c r="K20" s="637"/>
      <c r="L20" s="637"/>
      <c r="M20" s="637"/>
      <c r="N20" s="637"/>
      <c r="O20" s="637"/>
      <c r="P20" s="637"/>
      <c r="Q20" s="638"/>
      <c r="R20" s="623">
        <v>5781</v>
      </c>
      <c r="S20" s="624"/>
      <c r="T20" s="624"/>
      <c r="U20" s="624"/>
      <c r="V20" s="624"/>
      <c r="W20" s="624"/>
      <c r="X20" s="624"/>
      <c r="Y20" s="625"/>
      <c r="Z20" s="626">
        <v>0</v>
      </c>
      <c r="AA20" s="626"/>
      <c r="AB20" s="626"/>
      <c r="AC20" s="626"/>
      <c r="AD20" s="627">
        <v>5781</v>
      </c>
      <c r="AE20" s="627"/>
      <c r="AF20" s="627"/>
      <c r="AG20" s="627"/>
      <c r="AH20" s="627"/>
      <c r="AI20" s="627"/>
      <c r="AJ20" s="627"/>
      <c r="AK20" s="627"/>
      <c r="AL20" s="628">
        <v>0</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v>20520</v>
      </c>
      <c r="BH20" s="624"/>
      <c r="BI20" s="624"/>
      <c r="BJ20" s="624"/>
      <c r="BK20" s="624"/>
      <c r="BL20" s="624"/>
      <c r="BM20" s="624"/>
      <c r="BN20" s="625"/>
      <c r="BO20" s="626">
        <v>0.2</v>
      </c>
      <c r="BP20" s="626"/>
      <c r="BQ20" s="626"/>
      <c r="BR20" s="626"/>
      <c r="BS20" s="627" t="s">
        <v>121</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35111694</v>
      </c>
      <c r="CS20" s="624"/>
      <c r="CT20" s="624"/>
      <c r="CU20" s="624"/>
      <c r="CV20" s="624"/>
      <c r="CW20" s="624"/>
      <c r="CX20" s="624"/>
      <c r="CY20" s="625"/>
      <c r="CZ20" s="626">
        <v>100</v>
      </c>
      <c r="DA20" s="626"/>
      <c r="DB20" s="626"/>
      <c r="DC20" s="626"/>
      <c r="DD20" s="632">
        <v>6868348</v>
      </c>
      <c r="DE20" s="624"/>
      <c r="DF20" s="624"/>
      <c r="DG20" s="624"/>
      <c r="DH20" s="624"/>
      <c r="DI20" s="624"/>
      <c r="DJ20" s="624"/>
      <c r="DK20" s="624"/>
      <c r="DL20" s="624"/>
      <c r="DM20" s="624"/>
      <c r="DN20" s="624"/>
      <c r="DO20" s="624"/>
      <c r="DP20" s="625"/>
      <c r="DQ20" s="632">
        <v>19911222</v>
      </c>
      <c r="DR20" s="624"/>
      <c r="DS20" s="624"/>
      <c r="DT20" s="624"/>
      <c r="DU20" s="624"/>
      <c r="DV20" s="624"/>
      <c r="DW20" s="624"/>
      <c r="DX20" s="624"/>
      <c r="DY20" s="624"/>
      <c r="DZ20" s="624"/>
      <c r="EA20" s="624"/>
      <c r="EB20" s="624"/>
      <c r="EC20" s="633"/>
    </row>
    <row r="21" spans="2:133" ht="11.25" customHeight="1" x14ac:dyDescent="0.2">
      <c r="B21" s="620" t="s">
        <v>265</v>
      </c>
      <c r="C21" s="621"/>
      <c r="D21" s="621"/>
      <c r="E21" s="621"/>
      <c r="F21" s="621"/>
      <c r="G21" s="621"/>
      <c r="H21" s="621"/>
      <c r="I21" s="621"/>
      <c r="J21" s="621"/>
      <c r="K21" s="621"/>
      <c r="L21" s="621"/>
      <c r="M21" s="621"/>
      <c r="N21" s="621"/>
      <c r="O21" s="621"/>
      <c r="P21" s="621"/>
      <c r="Q21" s="622"/>
      <c r="R21" s="623">
        <v>4971236</v>
      </c>
      <c r="S21" s="624"/>
      <c r="T21" s="624"/>
      <c r="U21" s="624"/>
      <c r="V21" s="624"/>
      <c r="W21" s="624"/>
      <c r="X21" s="624"/>
      <c r="Y21" s="625"/>
      <c r="Z21" s="626">
        <v>13.6</v>
      </c>
      <c r="AA21" s="626"/>
      <c r="AB21" s="626"/>
      <c r="AC21" s="626"/>
      <c r="AD21" s="627">
        <v>4504424</v>
      </c>
      <c r="AE21" s="627"/>
      <c r="AF21" s="627"/>
      <c r="AG21" s="627"/>
      <c r="AH21" s="627"/>
      <c r="AI21" s="627"/>
      <c r="AJ21" s="627"/>
      <c r="AK21" s="627"/>
      <c r="AL21" s="628">
        <v>30.1</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v>20520</v>
      </c>
      <c r="BH21" s="624"/>
      <c r="BI21" s="624"/>
      <c r="BJ21" s="624"/>
      <c r="BK21" s="624"/>
      <c r="BL21" s="624"/>
      <c r="BM21" s="624"/>
      <c r="BN21" s="625"/>
      <c r="BO21" s="626">
        <v>0.2</v>
      </c>
      <c r="BP21" s="626"/>
      <c r="BQ21" s="626"/>
      <c r="BR21" s="626"/>
      <c r="BS21" s="627" t="s">
        <v>121</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2">
      <c r="B22" s="620" t="s">
        <v>267</v>
      </c>
      <c r="C22" s="621"/>
      <c r="D22" s="621"/>
      <c r="E22" s="621"/>
      <c r="F22" s="621"/>
      <c r="G22" s="621"/>
      <c r="H22" s="621"/>
      <c r="I22" s="621"/>
      <c r="J22" s="621"/>
      <c r="K22" s="621"/>
      <c r="L22" s="621"/>
      <c r="M22" s="621"/>
      <c r="N22" s="621"/>
      <c r="O22" s="621"/>
      <c r="P22" s="621"/>
      <c r="Q22" s="622"/>
      <c r="R22" s="623">
        <v>4504424</v>
      </c>
      <c r="S22" s="624"/>
      <c r="T22" s="624"/>
      <c r="U22" s="624"/>
      <c r="V22" s="624"/>
      <c r="W22" s="624"/>
      <c r="X22" s="624"/>
      <c r="Y22" s="625"/>
      <c r="Z22" s="626">
        <v>12.3</v>
      </c>
      <c r="AA22" s="626"/>
      <c r="AB22" s="626"/>
      <c r="AC22" s="626"/>
      <c r="AD22" s="627">
        <v>4504424</v>
      </c>
      <c r="AE22" s="627"/>
      <c r="AF22" s="627"/>
      <c r="AG22" s="627"/>
      <c r="AH22" s="627"/>
      <c r="AI22" s="627"/>
      <c r="AJ22" s="627"/>
      <c r="AK22" s="627"/>
      <c r="AL22" s="628">
        <v>30.1</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t="s">
        <v>121</v>
      </c>
      <c r="BH22" s="624"/>
      <c r="BI22" s="624"/>
      <c r="BJ22" s="624"/>
      <c r="BK22" s="624"/>
      <c r="BL22" s="624"/>
      <c r="BM22" s="624"/>
      <c r="BN22" s="625"/>
      <c r="BO22" s="626" t="s">
        <v>121</v>
      </c>
      <c r="BP22" s="626"/>
      <c r="BQ22" s="626"/>
      <c r="BR22" s="626"/>
      <c r="BS22" s="627" t="s">
        <v>121</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2">
      <c r="B23" s="620" t="s">
        <v>270</v>
      </c>
      <c r="C23" s="621"/>
      <c r="D23" s="621"/>
      <c r="E23" s="621"/>
      <c r="F23" s="621"/>
      <c r="G23" s="621"/>
      <c r="H23" s="621"/>
      <c r="I23" s="621"/>
      <c r="J23" s="621"/>
      <c r="K23" s="621"/>
      <c r="L23" s="621"/>
      <c r="M23" s="621"/>
      <c r="N23" s="621"/>
      <c r="O23" s="621"/>
      <c r="P23" s="621"/>
      <c r="Q23" s="622"/>
      <c r="R23" s="623">
        <v>466812</v>
      </c>
      <c r="S23" s="624"/>
      <c r="T23" s="624"/>
      <c r="U23" s="624"/>
      <c r="V23" s="624"/>
      <c r="W23" s="624"/>
      <c r="X23" s="624"/>
      <c r="Y23" s="625"/>
      <c r="Z23" s="626">
        <v>1.3</v>
      </c>
      <c r="AA23" s="626"/>
      <c r="AB23" s="626"/>
      <c r="AC23" s="626"/>
      <c r="AD23" s="627" t="s">
        <v>121</v>
      </c>
      <c r="AE23" s="627"/>
      <c r="AF23" s="627"/>
      <c r="AG23" s="627"/>
      <c r="AH23" s="627"/>
      <c r="AI23" s="627"/>
      <c r="AJ23" s="627"/>
      <c r="AK23" s="627"/>
      <c r="AL23" s="628" t="s">
        <v>121</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t="s">
        <v>121</v>
      </c>
      <c r="BH23" s="624"/>
      <c r="BI23" s="624"/>
      <c r="BJ23" s="624"/>
      <c r="BK23" s="624"/>
      <c r="BL23" s="624"/>
      <c r="BM23" s="624"/>
      <c r="BN23" s="625"/>
      <c r="BO23" s="626" t="s">
        <v>121</v>
      </c>
      <c r="BP23" s="626"/>
      <c r="BQ23" s="626"/>
      <c r="BR23" s="626"/>
      <c r="BS23" s="627" t="s">
        <v>121</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0" t="s">
        <v>275</v>
      </c>
      <c r="DM23" s="651"/>
      <c r="DN23" s="651"/>
      <c r="DO23" s="651"/>
      <c r="DP23" s="651"/>
      <c r="DQ23" s="651"/>
      <c r="DR23" s="651"/>
      <c r="DS23" s="651"/>
      <c r="DT23" s="651"/>
      <c r="DU23" s="651"/>
      <c r="DV23" s="652"/>
      <c r="DW23" s="605" t="s">
        <v>276</v>
      </c>
      <c r="DX23" s="606"/>
      <c r="DY23" s="606"/>
      <c r="DZ23" s="606"/>
      <c r="EA23" s="606"/>
      <c r="EB23" s="606"/>
      <c r="EC23" s="607"/>
    </row>
    <row r="24" spans="2:133" ht="11.25" customHeight="1" x14ac:dyDescent="0.2">
      <c r="B24" s="620" t="s">
        <v>277</v>
      </c>
      <c r="C24" s="621"/>
      <c r="D24" s="621"/>
      <c r="E24" s="621"/>
      <c r="F24" s="621"/>
      <c r="G24" s="621"/>
      <c r="H24" s="621"/>
      <c r="I24" s="621"/>
      <c r="J24" s="621"/>
      <c r="K24" s="621"/>
      <c r="L24" s="621"/>
      <c r="M24" s="621"/>
      <c r="N24" s="621"/>
      <c r="O24" s="621"/>
      <c r="P24" s="621"/>
      <c r="Q24" s="622"/>
      <c r="R24" s="623" t="s">
        <v>121</v>
      </c>
      <c r="S24" s="624"/>
      <c r="T24" s="624"/>
      <c r="U24" s="624"/>
      <c r="V24" s="624"/>
      <c r="W24" s="624"/>
      <c r="X24" s="624"/>
      <c r="Y24" s="625"/>
      <c r="Z24" s="626" t="s">
        <v>121</v>
      </c>
      <c r="AA24" s="626"/>
      <c r="AB24" s="626"/>
      <c r="AC24" s="626"/>
      <c r="AD24" s="627" t="s">
        <v>121</v>
      </c>
      <c r="AE24" s="627"/>
      <c r="AF24" s="627"/>
      <c r="AG24" s="627"/>
      <c r="AH24" s="627"/>
      <c r="AI24" s="627"/>
      <c r="AJ24" s="627"/>
      <c r="AK24" s="627"/>
      <c r="AL24" s="628" t="s">
        <v>121</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121</v>
      </c>
      <c r="BH24" s="624"/>
      <c r="BI24" s="624"/>
      <c r="BJ24" s="624"/>
      <c r="BK24" s="624"/>
      <c r="BL24" s="624"/>
      <c r="BM24" s="624"/>
      <c r="BN24" s="625"/>
      <c r="BO24" s="626" t="s">
        <v>121</v>
      </c>
      <c r="BP24" s="626"/>
      <c r="BQ24" s="626"/>
      <c r="BR24" s="626"/>
      <c r="BS24" s="627" t="s">
        <v>121</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14352800</v>
      </c>
      <c r="CS24" s="613"/>
      <c r="CT24" s="613"/>
      <c r="CU24" s="613"/>
      <c r="CV24" s="613"/>
      <c r="CW24" s="613"/>
      <c r="CX24" s="613"/>
      <c r="CY24" s="614"/>
      <c r="CZ24" s="617">
        <v>40.9</v>
      </c>
      <c r="DA24" s="618"/>
      <c r="DB24" s="618"/>
      <c r="DC24" s="634"/>
      <c r="DD24" s="653">
        <v>9559098</v>
      </c>
      <c r="DE24" s="613"/>
      <c r="DF24" s="613"/>
      <c r="DG24" s="613"/>
      <c r="DH24" s="613"/>
      <c r="DI24" s="613"/>
      <c r="DJ24" s="613"/>
      <c r="DK24" s="614"/>
      <c r="DL24" s="653">
        <v>8430210</v>
      </c>
      <c r="DM24" s="613"/>
      <c r="DN24" s="613"/>
      <c r="DO24" s="613"/>
      <c r="DP24" s="613"/>
      <c r="DQ24" s="613"/>
      <c r="DR24" s="613"/>
      <c r="DS24" s="613"/>
      <c r="DT24" s="613"/>
      <c r="DU24" s="613"/>
      <c r="DV24" s="614"/>
      <c r="DW24" s="617">
        <v>55.9</v>
      </c>
      <c r="DX24" s="618"/>
      <c r="DY24" s="618"/>
      <c r="DZ24" s="618"/>
      <c r="EA24" s="618"/>
      <c r="EB24" s="618"/>
      <c r="EC24" s="619"/>
    </row>
    <row r="25" spans="2:133" ht="11.25" customHeight="1" x14ac:dyDescent="0.2">
      <c r="B25" s="620" t="s">
        <v>280</v>
      </c>
      <c r="C25" s="621"/>
      <c r="D25" s="621"/>
      <c r="E25" s="621"/>
      <c r="F25" s="621"/>
      <c r="G25" s="621"/>
      <c r="H25" s="621"/>
      <c r="I25" s="621"/>
      <c r="J25" s="621"/>
      <c r="K25" s="621"/>
      <c r="L25" s="621"/>
      <c r="M25" s="621"/>
      <c r="N25" s="621"/>
      <c r="O25" s="621"/>
      <c r="P25" s="621"/>
      <c r="Q25" s="622"/>
      <c r="R25" s="623">
        <v>15365865</v>
      </c>
      <c r="S25" s="624"/>
      <c r="T25" s="624"/>
      <c r="U25" s="624"/>
      <c r="V25" s="624"/>
      <c r="W25" s="624"/>
      <c r="X25" s="624"/>
      <c r="Y25" s="625"/>
      <c r="Z25" s="626">
        <v>42.1</v>
      </c>
      <c r="AA25" s="626"/>
      <c r="AB25" s="626"/>
      <c r="AC25" s="626"/>
      <c r="AD25" s="627">
        <v>14899053</v>
      </c>
      <c r="AE25" s="627"/>
      <c r="AF25" s="627"/>
      <c r="AG25" s="627"/>
      <c r="AH25" s="627"/>
      <c r="AI25" s="627"/>
      <c r="AJ25" s="627"/>
      <c r="AK25" s="627"/>
      <c r="AL25" s="628">
        <v>99.6</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121</v>
      </c>
      <c r="BH25" s="624"/>
      <c r="BI25" s="624"/>
      <c r="BJ25" s="624"/>
      <c r="BK25" s="624"/>
      <c r="BL25" s="624"/>
      <c r="BM25" s="624"/>
      <c r="BN25" s="625"/>
      <c r="BO25" s="626" t="s">
        <v>121</v>
      </c>
      <c r="BP25" s="626"/>
      <c r="BQ25" s="626"/>
      <c r="BR25" s="626"/>
      <c r="BS25" s="627" t="s">
        <v>121</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4666205</v>
      </c>
      <c r="CS25" s="656"/>
      <c r="CT25" s="656"/>
      <c r="CU25" s="656"/>
      <c r="CV25" s="656"/>
      <c r="CW25" s="656"/>
      <c r="CX25" s="656"/>
      <c r="CY25" s="657"/>
      <c r="CZ25" s="628">
        <v>13.3</v>
      </c>
      <c r="DA25" s="654"/>
      <c r="DB25" s="654"/>
      <c r="DC25" s="658"/>
      <c r="DD25" s="632">
        <v>4292723</v>
      </c>
      <c r="DE25" s="656"/>
      <c r="DF25" s="656"/>
      <c r="DG25" s="656"/>
      <c r="DH25" s="656"/>
      <c r="DI25" s="656"/>
      <c r="DJ25" s="656"/>
      <c r="DK25" s="657"/>
      <c r="DL25" s="632">
        <v>4136432</v>
      </c>
      <c r="DM25" s="656"/>
      <c r="DN25" s="656"/>
      <c r="DO25" s="656"/>
      <c r="DP25" s="656"/>
      <c r="DQ25" s="656"/>
      <c r="DR25" s="656"/>
      <c r="DS25" s="656"/>
      <c r="DT25" s="656"/>
      <c r="DU25" s="656"/>
      <c r="DV25" s="657"/>
      <c r="DW25" s="628">
        <v>27.4</v>
      </c>
      <c r="DX25" s="654"/>
      <c r="DY25" s="654"/>
      <c r="DZ25" s="654"/>
      <c r="EA25" s="654"/>
      <c r="EB25" s="654"/>
      <c r="EC25" s="655"/>
    </row>
    <row r="26" spans="2:133" ht="11.25" customHeight="1" x14ac:dyDescent="0.2">
      <c r="B26" s="620" t="s">
        <v>283</v>
      </c>
      <c r="C26" s="621"/>
      <c r="D26" s="621"/>
      <c r="E26" s="621"/>
      <c r="F26" s="621"/>
      <c r="G26" s="621"/>
      <c r="H26" s="621"/>
      <c r="I26" s="621"/>
      <c r="J26" s="621"/>
      <c r="K26" s="621"/>
      <c r="L26" s="621"/>
      <c r="M26" s="621"/>
      <c r="N26" s="621"/>
      <c r="O26" s="621"/>
      <c r="P26" s="621"/>
      <c r="Q26" s="622"/>
      <c r="R26" s="623">
        <v>6372</v>
      </c>
      <c r="S26" s="624"/>
      <c r="T26" s="624"/>
      <c r="U26" s="624"/>
      <c r="V26" s="624"/>
      <c r="W26" s="624"/>
      <c r="X26" s="624"/>
      <c r="Y26" s="625"/>
      <c r="Z26" s="626">
        <v>0</v>
      </c>
      <c r="AA26" s="626"/>
      <c r="AB26" s="626"/>
      <c r="AC26" s="626"/>
      <c r="AD26" s="627">
        <v>6372</v>
      </c>
      <c r="AE26" s="627"/>
      <c r="AF26" s="627"/>
      <c r="AG26" s="627"/>
      <c r="AH26" s="627"/>
      <c r="AI26" s="627"/>
      <c r="AJ26" s="627"/>
      <c r="AK26" s="627"/>
      <c r="AL26" s="628">
        <v>0</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121</v>
      </c>
      <c r="BH26" s="624"/>
      <c r="BI26" s="624"/>
      <c r="BJ26" s="624"/>
      <c r="BK26" s="624"/>
      <c r="BL26" s="624"/>
      <c r="BM26" s="624"/>
      <c r="BN26" s="625"/>
      <c r="BO26" s="626" t="s">
        <v>121</v>
      </c>
      <c r="BP26" s="626"/>
      <c r="BQ26" s="626"/>
      <c r="BR26" s="626"/>
      <c r="BS26" s="627" t="s">
        <v>121</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2879498</v>
      </c>
      <c r="CS26" s="624"/>
      <c r="CT26" s="624"/>
      <c r="CU26" s="624"/>
      <c r="CV26" s="624"/>
      <c r="CW26" s="624"/>
      <c r="CX26" s="624"/>
      <c r="CY26" s="625"/>
      <c r="CZ26" s="628">
        <v>8.1999999999999993</v>
      </c>
      <c r="DA26" s="654"/>
      <c r="DB26" s="654"/>
      <c r="DC26" s="658"/>
      <c r="DD26" s="632">
        <v>2628137</v>
      </c>
      <c r="DE26" s="624"/>
      <c r="DF26" s="624"/>
      <c r="DG26" s="624"/>
      <c r="DH26" s="624"/>
      <c r="DI26" s="624"/>
      <c r="DJ26" s="624"/>
      <c r="DK26" s="625"/>
      <c r="DL26" s="632" t="s">
        <v>121</v>
      </c>
      <c r="DM26" s="624"/>
      <c r="DN26" s="624"/>
      <c r="DO26" s="624"/>
      <c r="DP26" s="624"/>
      <c r="DQ26" s="624"/>
      <c r="DR26" s="624"/>
      <c r="DS26" s="624"/>
      <c r="DT26" s="624"/>
      <c r="DU26" s="624"/>
      <c r="DV26" s="625"/>
      <c r="DW26" s="628" t="s">
        <v>121</v>
      </c>
      <c r="DX26" s="654"/>
      <c r="DY26" s="654"/>
      <c r="DZ26" s="654"/>
      <c r="EA26" s="654"/>
      <c r="EB26" s="654"/>
      <c r="EC26" s="655"/>
    </row>
    <row r="27" spans="2:133" ht="11.25" customHeight="1" x14ac:dyDescent="0.2">
      <c r="B27" s="620" t="s">
        <v>286</v>
      </c>
      <c r="C27" s="621"/>
      <c r="D27" s="621"/>
      <c r="E27" s="621"/>
      <c r="F27" s="621"/>
      <c r="G27" s="621"/>
      <c r="H27" s="621"/>
      <c r="I27" s="621"/>
      <c r="J27" s="621"/>
      <c r="K27" s="621"/>
      <c r="L27" s="621"/>
      <c r="M27" s="621"/>
      <c r="N27" s="621"/>
      <c r="O27" s="621"/>
      <c r="P27" s="621"/>
      <c r="Q27" s="622"/>
      <c r="R27" s="623">
        <v>59043</v>
      </c>
      <c r="S27" s="624"/>
      <c r="T27" s="624"/>
      <c r="U27" s="624"/>
      <c r="V27" s="624"/>
      <c r="W27" s="624"/>
      <c r="X27" s="624"/>
      <c r="Y27" s="625"/>
      <c r="Z27" s="626">
        <v>0.2</v>
      </c>
      <c r="AA27" s="626"/>
      <c r="AB27" s="626"/>
      <c r="AC27" s="626"/>
      <c r="AD27" s="627" t="s">
        <v>121</v>
      </c>
      <c r="AE27" s="627"/>
      <c r="AF27" s="627"/>
      <c r="AG27" s="627"/>
      <c r="AH27" s="627"/>
      <c r="AI27" s="627"/>
      <c r="AJ27" s="627"/>
      <c r="AK27" s="627"/>
      <c r="AL27" s="628" t="s">
        <v>121</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8532946</v>
      </c>
      <c r="BH27" s="624"/>
      <c r="BI27" s="624"/>
      <c r="BJ27" s="624"/>
      <c r="BK27" s="624"/>
      <c r="BL27" s="624"/>
      <c r="BM27" s="624"/>
      <c r="BN27" s="625"/>
      <c r="BO27" s="626">
        <v>100</v>
      </c>
      <c r="BP27" s="626"/>
      <c r="BQ27" s="626"/>
      <c r="BR27" s="626"/>
      <c r="BS27" s="627">
        <v>499071</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7167823</v>
      </c>
      <c r="CS27" s="656"/>
      <c r="CT27" s="656"/>
      <c r="CU27" s="656"/>
      <c r="CV27" s="656"/>
      <c r="CW27" s="656"/>
      <c r="CX27" s="656"/>
      <c r="CY27" s="657"/>
      <c r="CZ27" s="628">
        <v>20.399999999999999</v>
      </c>
      <c r="DA27" s="654"/>
      <c r="DB27" s="654"/>
      <c r="DC27" s="658"/>
      <c r="DD27" s="632">
        <v>2780182</v>
      </c>
      <c r="DE27" s="656"/>
      <c r="DF27" s="656"/>
      <c r="DG27" s="656"/>
      <c r="DH27" s="656"/>
      <c r="DI27" s="656"/>
      <c r="DJ27" s="656"/>
      <c r="DK27" s="657"/>
      <c r="DL27" s="632">
        <v>1807585</v>
      </c>
      <c r="DM27" s="656"/>
      <c r="DN27" s="656"/>
      <c r="DO27" s="656"/>
      <c r="DP27" s="656"/>
      <c r="DQ27" s="656"/>
      <c r="DR27" s="656"/>
      <c r="DS27" s="656"/>
      <c r="DT27" s="656"/>
      <c r="DU27" s="656"/>
      <c r="DV27" s="657"/>
      <c r="DW27" s="628">
        <v>12</v>
      </c>
      <c r="DX27" s="654"/>
      <c r="DY27" s="654"/>
      <c r="DZ27" s="654"/>
      <c r="EA27" s="654"/>
      <c r="EB27" s="654"/>
      <c r="EC27" s="655"/>
    </row>
    <row r="28" spans="2:133" ht="11.25" customHeight="1" x14ac:dyDescent="0.2">
      <c r="B28" s="620" t="s">
        <v>289</v>
      </c>
      <c r="C28" s="621"/>
      <c r="D28" s="621"/>
      <c r="E28" s="621"/>
      <c r="F28" s="621"/>
      <c r="G28" s="621"/>
      <c r="H28" s="621"/>
      <c r="I28" s="621"/>
      <c r="J28" s="621"/>
      <c r="K28" s="621"/>
      <c r="L28" s="621"/>
      <c r="M28" s="621"/>
      <c r="N28" s="621"/>
      <c r="O28" s="621"/>
      <c r="P28" s="621"/>
      <c r="Q28" s="622"/>
      <c r="R28" s="623">
        <v>142983</v>
      </c>
      <c r="S28" s="624"/>
      <c r="T28" s="624"/>
      <c r="U28" s="624"/>
      <c r="V28" s="624"/>
      <c r="W28" s="624"/>
      <c r="X28" s="624"/>
      <c r="Y28" s="625"/>
      <c r="Z28" s="626">
        <v>0.4</v>
      </c>
      <c r="AA28" s="626"/>
      <c r="AB28" s="626"/>
      <c r="AC28" s="626"/>
      <c r="AD28" s="627">
        <v>34210</v>
      </c>
      <c r="AE28" s="627"/>
      <c r="AF28" s="627"/>
      <c r="AG28" s="627"/>
      <c r="AH28" s="627"/>
      <c r="AI28" s="627"/>
      <c r="AJ28" s="627"/>
      <c r="AK28" s="627"/>
      <c r="AL28" s="628">
        <v>0.2</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2518772</v>
      </c>
      <c r="CS28" s="624"/>
      <c r="CT28" s="624"/>
      <c r="CU28" s="624"/>
      <c r="CV28" s="624"/>
      <c r="CW28" s="624"/>
      <c r="CX28" s="624"/>
      <c r="CY28" s="625"/>
      <c r="CZ28" s="628">
        <v>7.2</v>
      </c>
      <c r="DA28" s="654"/>
      <c r="DB28" s="654"/>
      <c r="DC28" s="658"/>
      <c r="DD28" s="632">
        <v>2486193</v>
      </c>
      <c r="DE28" s="624"/>
      <c r="DF28" s="624"/>
      <c r="DG28" s="624"/>
      <c r="DH28" s="624"/>
      <c r="DI28" s="624"/>
      <c r="DJ28" s="624"/>
      <c r="DK28" s="625"/>
      <c r="DL28" s="632">
        <v>2486193</v>
      </c>
      <c r="DM28" s="624"/>
      <c r="DN28" s="624"/>
      <c r="DO28" s="624"/>
      <c r="DP28" s="624"/>
      <c r="DQ28" s="624"/>
      <c r="DR28" s="624"/>
      <c r="DS28" s="624"/>
      <c r="DT28" s="624"/>
      <c r="DU28" s="624"/>
      <c r="DV28" s="625"/>
      <c r="DW28" s="628">
        <v>16.5</v>
      </c>
      <c r="DX28" s="654"/>
      <c r="DY28" s="654"/>
      <c r="DZ28" s="654"/>
      <c r="EA28" s="654"/>
      <c r="EB28" s="654"/>
      <c r="EC28" s="655"/>
    </row>
    <row r="29" spans="2:133" ht="11.25" customHeight="1" x14ac:dyDescent="0.2">
      <c r="B29" s="620" t="s">
        <v>291</v>
      </c>
      <c r="C29" s="621"/>
      <c r="D29" s="621"/>
      <c r="E29" s="621"/>
      <c r="F29" s="621"/>
      <c r="G29" s="621"/>
      <c r="H29" s="621"/>
      <c r="I29" s="621"/>
      <c r="J29" s="621"/>
      <c r="K29" s="621"/>
      <c r="L29" s="621"/>
      <c r="M29" s="621"/>
      <c r="N29" s="621"/>
      <c r="O29" s="621"/>
      <c r="P29" s="621"/>
      <c r="Q29" s="622"/>
      <c r="R29" s="623">
        <v>100763</v>
      </c>
      <c r="S29" s="624"/>
      <c r="T29" s="624"/>
      <c r="U29" s="624"/>
      <c r="V29" s="624"/>
      <c r="W29" s="624"/>
      <c r="X29" s="624"/>
      <c r="Y29" s="625"/>
      <c r="Z29" s="626">
        <v>0.3</v>
      </c>
      <c r="AA29" s="626"/>
      <c r="AB29" s="626"/>
      <c r="AC29" s="626"/>
      <c r="AD29" s="627" t="s">
        <v>121</v>
      </c>
      <c r="AE29" s="627"/>
      <c r="AF29" s="627"/>
      <c r="AG29" s="627"/>
      <c r="AH29" s="627"/>
      <c r="AI29" s="627"/>
      <c r="AJ29" s="627"/>
      <c r="AK29" s="627"/>
      <c r="AL29" s="628" t="s">
        <v>121</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292</v>
      </c>
      <c r="CE29" s="660"/>
      <c r="CF29" s="620" t="s">
        <v>66</v>
      </c>
      <c r="CG29" s="621"/>
      <c r="CH29" s="621"/>
      <c r="CI29" s="621"/>
      <c r="CJ29" s="621"/>
      <c r="CK29" s="621"/>
      <c r="CL29" s="621"/>
      <c r="CM29" s="621"/>
      <c r="CN29" s="621"/>
      <c r="CO29" s="621"/>
      <c r="CP29" s="621"/>
      <c r="CQ29" s="622"/>
      <c r="CR29" s="623">
        <v>2518772</v>
      </c>
      <c r="CS29" s="656"/>
      <c r="CT29" s="656"/>
      <c r="CU29" s="656"/>
      <c r="CV29" s="656"/>
      <c r="CW29" s="656"/>
      <c r="CX29" s="656"/>
      <c r="CY29" s="657"/>
      <c r="CZ29" s="628">
        <v>7.2</v>
      </c>
      <c r="DA29" s="654"/>
      <c r="DB29" s="654"/>
      <c r="DC29" s="658"/>
      <c r="DD29" s="632">
        <v>2486193</v>
      </c>
      <c r="DE29" s="656"/>
      <c r="DF29" s="656"/>
      <c r="DG29" s="656"/>
      <c r="DH29" s="656"/>
      <c r="DI29" s="656"/>
      <c r="DJ29" s="656"/>
      <c r="DK29" s="657"/>
      <c r="DL29" s="632">
        <v>2486193</v>
      </c>
      <c r="DM29" s="656"/>
      <c r="DN29" s="656"/>
      <c r="DO29" s="656"/>
      <c r="DP29" s="656"/>
      <c r="DQ29" s="656"/>
      <c r="DR29" s="656"/>
      <c r="DS29" s="656"/>
      <c r="DT29" s="656"/>
      <c r="DU29" s="656"/>
      <c r="DV29" s="657"/>
      <c r="DW29" s="628">
        <v>16.5</v>
      </c>
      <c r="DX29" s="654"/>
      <c r="DY29" s="654"/>
      <c r="DZ29" s="654"/>
      <c r="EA29" s="654"/>
      <c r="EB29" s="654"/>
      <c r="EC29" s="655"/>
    </row>
    <row r="30" spans="2:133" ht="11.25" customHeight="1" x14ac:dyDescent="0.2">
      <c r="B30" s="620" t="s">
        <v>293</v>
      </c>
      <c r="C30" s="621"/>
      <c r="D30" s="621"/>
      <c r="E30" s="621"/>
      <c r="F30" s="621"/>
      <c r="G30" s="621"/>
      <c r="H30" s="621"/>
      <c r="I30" s="621"/>
      <c r="J30" s="621"/>
      <c r="K30" s="621"/>
      <c r="L30" s="621"/>
      <c r="M30" s="621"/>
      <c r="N30" s="621"/>
      <c r="O30" s="621"/>
      <c r="P30" s="621"/>
      <c r="Q30" s="622"/>
      <c r="R30" s="623">
        <v>5377662</v>
      </c>
      <c r="S30" s="624"/>
      <c r="T30" s="624"/>
      <c r="U30" s="624"/>
      <c r="V30" s="624"/>
      <c r="W30" s="624"/>
      <c r="X30" s="624"/>
      <c r="Y30" s="625"/>
      <c r="Z30" s="626">
        <v>14.7</v>
      </c>
      <c r="AA30" s="626"/>
      <c r="AB30" s="626"/>
      <c r="AC30" s="626"/>
      <c r="AD30" s="627" t="s">
        <v>121</v>
      </c>
      <c r="AE30" s="627"/>
      <c r="AF30" s="627"/>
      <c r="AG30" s="627"/>
      <c r="AH30" s="627"/>
      <c r="AI30" s="627"/>
      <c r="AJ30" s="627"/>
      <c r="AK30" s="627"/>
      <c r="AL30" s="628" t="s">
        <v>121</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65"/>
      <c r="BI30" s="665"/>
      <c r="BJ30" s="665"/>
      <c r="BK30" s="665"/>
      <c r="BL30" s="665"/>
      <c r="BM30" s="665"/>
      <c r="BN30" s="665"/>
      <c r="BO30" s="665"/>
      <c r="BP30" s="665"/>
      <c r="BQ30" s="666"/>
      <c r="BR30" s="605" t="s">
        <v>295</v>
      </c>
      <c r="BS30" s="665"/>
      <c r="BT30" s="665"/>
      <c r="BU30" s="665"/>
      <c r="BV30" s="665"/>
      <c r="BW30" s="665"/>
      <c r="BX30" s="665"/>
      <c r="BY30" s="665"/>
      <c r="BZ30" s="665"/>
      <c r="CA30" s="665"/>
      <c r="CB30" s="666"/>
      <c r="CD30" s="661"/>
      <c r="CE30" s="662"/>
      <c r="CF30" s="620" t="s">
        <v>296</v>
      </c>
      <c r="CG30" s="621"/>
      <c r="CH30" s="621"/>
      <c r="CI30" s="621"/>
      <c r="CJ30" s="621"/>
      <c r="CK30" s="621"/>
      <c r="CL30" s="621"/>
      <c r="CM30" s="621"/>
      <c r="CN30" s="621"/>
      <c r="CO30" s="621"/>
      <c r="CP30" s="621"/>
      <c r="CQ30" s="622"/>
      <c r="CR30" s="623">
        <v>2394926</v>
      </c>
      <c r="CS30" s="624"/>
      <c r="CT30" s="624"/>
      <c r="CU30" s="624"/>
      <c r="CV30" s="624"/>
      <c r="CW30" s="624"/>
      <c r="CX30" s="624"/>
      <c r="CY30" s="625"/>
      <c r="CZ30" s="628">
        <v>6.8</v>
      </c>
      <c r="DA30" s="654"/>
      <c r="DB30" s="654"/>
      <c r="DC30" s="658"/>
      <c r="DD30" s="632">
        <v>2362347</v>
      </c>
      <c r="DE30" s="624"/>
      <c r="DF30" s="624"/>
      <c r="DG30" s="624"/>
      <c r="DH30" s="624"/>
      <c r="DI30" s="624"/>
      <c r="DJ30" s="624"/>
      <c r="DK30" s="625"/>
      <c r="DL30" s="632">
        <v>2362347</v>
      </c>
      <c r="DM30" s="624"/>
      <c r="DN30" s="624"/>
      <c r="DO30" s="624"/>
      <c r="DP30" s="624"/>
      <c r="DQ30" s="624"/>
      <c r="DR30" s="624"/>
      <c r="DS30" s="624"/>
      <c r="DT30" s="624"/>
      <c r="DU30" s="624"/>
      <c r="DV30" s="625"/>
      <c r="DW30" s="628">
        <v>15.7</v>
      </c>
      <c r="DX30" s="654"/>
      <c r="DY30" s="654"/>
      <c r="DZ30" s="654"/>
      <c r="EA30" s="654"/>
      <c r="EB30" s="654"/>
      <c r="EC30" s="655"/>
    </row>
    <row r="31" spans="2:133" ht="11.25" customHeight="1" x14ac:dyDescent="0.2">
      <c r="B31" s="636" t="s">
        <v>297</v>
      </c>
      <c r="C31" s="637"/>
      <c r="D31" s="637"/>
      <c r="E31" s="637"/>
      <c r="F31" s="637"/>
      <c r="G31" s="637"/>
      <c r="H31" s="637"/>
      <c r="I31" s="637"/>
      <c r="J31" s="637"/>
      <c r="K31" s="637"/>
      <c r="L31" s="637"/>
      <c r="M31" s="637"/>
      <c r="N31" s="637"/>
      <c r="O31" s="637"/>
      <c r="P31" s="637"/>
      <c r="Q31" s="638"/>
      <c r="R31" s="623" t="s">
        <v>121</v>
      </c>
      <c r="S31" s="624"/>
      <c r="T31" s="624"/>
      <c r="U31" s="624"/>
      <c r="V31" s="624"/>
      <c r="W31" s="624"/>
      <c r="X31" s="624"/>
      <c r="Y31" s="625"/>
      <c r="Z31" s="626" t="s">
        <v>121</v>
      </c>
      <c r="AA31" s="626"/>
      <c r="AB31" s="626"/>
      <c r="AC31" s="626"/>
      <c r="AD31" s="627" t="s">
        <v>121</v>
      </c>
      <c r="AE31" s="627"/>
      <c r="AF31" s="627"/>
      <c r="AG31" s="627"/>
      <c r="AH31" s="627"/>
      <c r="AI31" s="627"/>
      <c r="AJ31" s="627"/>
      <c r="AK31" s="627"/>
      <c r="AL31" s="628" t="s">
        <v>121</v>
      </c>
      <c r="AM31" s="629"/>
      <c r="AN31" s="629"/>
      <c r="AO31" s="630"/>
      <c r="AP31" s="669" t="s">
        <v>298</v>
      </c>
      <c r="AQ31" s="670"/>
      <c r="AR31" s="670"/>
      <c r="AS31" s="670"/>
      <c r="AT31" s="675" t="s">
        <v>299</v>
      </c>
      <c r="AU31" s="218"/>
      <c r="AV31" s="218"/>
      <c r="AW31" s="218"/>
      <c r="AX31" s="609" t="s">
        <v>177</v>
      </c>
      <c r="AY31" s="610"/>
      <c r="AZ31" s="610"/>
      <c r="BA31" s="610"/>
      <c r="BB31" s="610"/>
      <c r="BC31" s="610"/>
      <c r="BD31" s="610"/>
      <c r="BE31" s="610"/>
      <c r="BF31" s="611"/>
      <c r="BG31" s="679">
        <v>99.2</v>
      </c>
      <c r="BH31" s="667"/>
      <c r="BI31" s="667"/>
      <c r="BJ31" s="667"/>
      <c r="BK31" s="667"/>
      <c r="BL31" s="667"/>
      <c r="BM31" s="618">
        <v>97.8</v>
      </c>
      <c r="BN31" s="667"/>
      <c r="BO31" s="667"/>
      <c r="BP31" s="667"/>
      <c r="BQ31" s="668"/>
      <c r="BR31" s="679">
        <v>98.9</v>
      </c>
      <c r="BS31" s="667"/>
      <c r="BT31" s="667"/>
      <c r="BU31" s="667"/>
      <c r="BV31" s="667"/>
      <c r="BW31" s="667"/>
      <c r="BX31" s="618">
        <v>97.1</v>
      </c>
      <c r="BY31" s="667"/>
      <c r="BZ31" s="667"/>
      <c r="CA31" s="667"/>
      <c r="CB31" s="668"/>
      <c r="CD31" s="661"/>
      <c r="CE31" s="662"/>
      <c r="CF31" s="620" t="s">
        <v>300</v>
      </c>
      <c r="CG31" s="621"/>
      <c r="CH31" s="621"/>
      <c r="CI31" s="621"/>
      <c r="CJ31" s="621"/>
      <c r="CK31" s="621"/>
      <c r="CL31" s="621"/>
      <c r="CM31" s="621"/>
      <c r="CN31" s="621"/>
      <c r="CO31" s="621"/>
      <c r="CP31" s="621"/>
      <c r="CQ31" s="622"/>
      <c r="CR31" s="623">
        <v>123846</v>
      </c>
      <c r="CS31" s="656"/>
      <c r="CT31" s="656"/>
      <c r="CU31" s="656"/>
      <c r="CV31" s="656"/>
      <c r="CW31" s="656"/>
      <c r="CX31" s="656"/>
      <c r="CY31" s="657"/>
      <c r="CZ31" s="628">
        <v>0.4</v>
      </c>
      <c r="DA31" s="654"/>
      <c r="DB31" s="654"/>
      <c r="DC31" s="658"/>
      <c r="DD31" s="632">
        <v>123846</v>
      </c>
      <c r="DE31" s="656"/>
      <c r="DF31" s="656"/>
      <c r="DG31" s="656"/>
      <c r="DH31" s="656"/>
      <c r="DI31" s="656"/>
      <c r="DJ31" s="656"/>
      <c r="DK31" s="657"/>
      <c r="DL31" s="632">
        <v>123846</v>
      </c>
      <c r="DM31" s="656"/>
      <c r="DN31" s="656"/>
      <c r="DO31" s="656"/>
      <c r="DP31" s="656"/>
      <c r="DQ31" s="656"/>
      <c r="DR31" s="656"/>
      <c r="DS31" s="656"/>
      <c r="DT31" s="656"/>
      <c r="DU31" s="656"/>
      <c r="DV31" s="657"/>
      <c r="DW31" s="628">
        <v>0.8</v>
      </c>
      <c r="DX31" s="654"/>
      <c r="DY31" s="654"/>
      <c r="DZ31" s="654"/>
      <c r="EA31" s="654"/>
      <c r="EB31" s="654"/>
      <c r="EC31" s="655"/>
    </row>
    <row r="32" spans="2:133" ht="11.25" customHeight="1" x14ac:dyDescent="0.2">
      <c r="B32" s="620" t="s">
        <v>301</v>
      </c>
      <c r="C32" s="621"/>
      <c r="D32" s="621"/>
      <c r="E32" s="621"/>
      <c r="F32" s="621"/>
      <c r="G32" s="621"/>
      <c r="H32" s="621"/>
      <c r="I32" s="621"/>
      <c r="J32" s="621"/>
      <c r="K32" s="621"/>
      <c r="L32" s="621"/>
      <c r="M32" s="621"/>
      <c r="N32" s="621"/>
      <c r="O32" s="621"/>
      <c r="P32" s="621"/>
      <c r="Q32" s="622"/>
      <c r="R32" s="623">
        <v>2156945</v>
      </c>
      <c r="S32" s="624"/>
      <c r="T32" s="624"/>
      <c r="U32" s="624"/>
      <c r="V32" s="624"/>
      <c r="W32" s="624"/>
      <c r="X32" s="624"/>
      <c r="Y32" s="625"/>
      <c r="Z32" s="626">
        <v>5.9</v>
      </c>
      <c r="AA32" s="626"/>
      <c r="AB32" s="626"/>
      <c r="AC32" s="626"/>
      <c r="AD32" s="627" t="s">
        <v>121</v>
      </c>
      <c r="AE32" s="627"/>
      <c r="AF32" s="627"/>
      <c r="AG32" s="627"/>
      <c r="AH32" s="627"/>
      <c r="AI32" s="627"/>
      <c r="AJ32" s="627"/>
      <c r="AK32" s="627"/>
      <c r="AL32" s="628" t="s">
        <v>121</v>
      </c>
      <c r="AM32" s="629"/>
      <c r="AN32" s="629"/>
      <c r="AO32" s="630"/>
      <c r="AP32" s="671"/>
      <c r="AQ32" s="672"/>
      <c r="AR32" s="672"/>
      <c r="AS32" s="672"/>
      <c r="AT32" s="676"/>
      <c r="AU32" s="214" t="s">
        <v>302</v>
      </c>
      <c r="AX32" s="620" t="s">
        <v>303</v>
      </c>
      <c r="AY32" s="621"/>
      <c r="AZ32" s="621"/>
      <c r="BA32" s="621"/>
      <c r="BB32" s="621"/>
      <c r="BC32" s="621"/>
      <c r="BD32" s="621"/>
      <c r="BE32" s="621"/>
      <c r="BF32" s="622"/>
      <c r="BG32" s="680">
        <v>99.6</v>
      </c>
      <c r="BH32" s="656"/>
      <c r="BI32" s="656"/>
      <c r="BJ32" s="656"/>
      <c r="BK32" s="656"/>
      <c r="BL32" s="656"/>
      <c r="BM32" s="629">
        <v>98.8</v>
      </c>
      <c r="BN32" s="656"/>
      <c r="BO32" s="656"/>
      <c r="BP32" s="656"/>
      <c r="BQ32" s="678"/>
      <c r="BR32" s="680">
        <v>98.9</v>
      </c>
      <c r="BS32" s="656"/>
      <c r="BT32" s="656"/>
      <c r="BU32" s="656"/>
      <c r="BV32" s="656"/>
      <c r="BW32" s="656"/>
      <c r="BX32" s="629">
        <v>97.9</v>
      </c>
      <c r="BY32" s="656"/>
      <c r="BZ32" s="656"/>
      <c r="CA32" s="656"/>
      <c r="CB32" s="678"/>
      <c r="CD32" s="663"/>
      <c r="CE32" s="664"/>
      <c r="CF32" s="620" t="s">
        <v>304</v>
      </c>
      <c r="CG32" s="621"/>
      <c r="CH32" s="621"/>
      <c r="CI32" s="621"/>
      <c r="CJ32" s="621"/>
      <c r="CK32" s="621"/>
      <c r="CL32" s="621"/>
      <c r="CM32" s="621"/>
      <c r="CN32" s="621"/>
      <c r="CO32" s="621"/>
      <c r="CP32" s="621"/>
      <c r="CQ32" s="622"/>
      <c r="CR32" s="623" t="s">
        <v>121</v>
      </c>
      <c r="CS32" s="624"/>
      <c r="CT32" s="624"/>
      <c r="CU32" s="624"/>
      <c r="CV32" s="624"/>
      <c r="CW32" s="624"/>
      <c r="CX32" s="624"/>
      <c r="CY32" s="625"/>
      <c r="CZ32" s="628" t="s">
        <v>121</v>
      </c>
      <c r="DA32" s="654"/>
      <c r="DB32" s="654"/>
      <c r="DC32" s="658"/>
      <c r="DD32" s="632" t="s">
        <v>121</v>
      </c>
      <c r="DE32" s="624"/>
      <c r="DF32" s="624"/>
      <c r="DG32" s="624"/>
      <c r="DH32" s="624"/>
      <c r="DI32" s="624"/>
      <c r="DJ32" s="624"/>
      <c r="DK32" s="625"/>
      <c r="DL32" s="632" t="s">
        <v>121</v>
      </c>
      <c r="DM32" s="624"/>
      <c r="DN32" s="624"/>
      <c r="DO32" s="624"/>
      <c r="DP32" s="624"/>
      <c r="DQ32" s="624"/>
      <c r="DR32" s="624"/>
      <c r="DS32" s="624"/>
      <c r="DT32" s="624"/>
      <c r="DU32" s="624"/>
      <c r="DV32" s="625"/>
      <c r="DW32" s="628" t="s">
        <v>121</v>
      </c>
      <c r="DX32" s="654"/>
      <c r="DY32" s="654"/>
      <c r="DZ32" s="654"/>
      <c r="EA32" s="654"/>
      <c r="EB32" s="654"/>
      <c r="EC32" s="655"/>
    </row>
    <row r="33" spans="2:133" ht="11.25" customHeight="1" x14ac:dyDescent="0.2">
      <c r="B33" s="620" t="s">
        <v>305</v>
      </c>
      <c r="C33" s="621"/>
      <c r="D33" s="621"/>
      <c r="E33" s="621"/>
      <c r="F33" s="621"/>
      <c r="G33" s="621"/>
      <c r="H33" s="621"/>
      <c r="I33" s="621"/>
      <c r="J33" s="621"/>
      <c r="K33" s="621"/>
      <c r="L33" s="621"/>
      <c r="M33" s="621"/>
      <c r="N33" s="621"/>
      <c r="O33" s="621"/>
      <c r="P33" s="621"/>
      <c r="Q33" s="622"/>
      <c r="R33" s="623">
        <v>262560</v>
      </c>
      <c r="S33" s="624"/>
      <c r="T33" s="624"/>
      <c r="U33" s="624"/>
      <c r="V33" s="624"/>
      <c r="W33" s="624"/>
      <c r="X33" s="624"/>
      <c r="Y33" s="625"/>
      <c r="Z33" s="626">
        <v>0.7</v>
      </c>
      <c r="AA33" s="626"/>
      <c r="AB33" s="626"/>
      <c r="AC33" s="626"/>
      <c r="AD33" s="627">
        <v>18853</v>
      </c>
      <c r="AE33" s="627"/>
      <c r="AF33" s="627"/>
      <c r="AG33" s="627"/>
      <c r="AH33" s="627"/>
      <c r="AI33" s="627"/>
      <c r="AJ33" s="627"/>
      <c r="AK33" s="627"/>
      <c r="AL33" s="628">
        <v>0.1</v>
      </c>
      <c r="AM33" s="629"/>
      <c r="AN33" s="629"/>
      <c r="AO33" s="630"/>
      <c r="AP33" s="673"/>
      <c r="AQ33" s="674"/>
      <c r="AR33" s="674"/>
      <c r="AS33" s="674"/>
      <c r="AT33" s="677"/>
      <c r="AU33" s="219"/>
      <c r="AV33" s="219"/>
      <c r="AW33" s="219"/>
      <c r="AX33" s="644" t="s">
        <v>306</v>
      </c>
      <c r="AY33" s="645"/>
      <c r="AZ33" s="645"/>
      <c r="BA33" s="645"/>
      <c r="BB33" s="645"/>
      <c r="BC33" s="645"/>
      <c r="BD33" s="645"/>
      <c r="BE33" s="645"/>
      <c r="BF33" s="646"/>
      <c r="BG33" s="681">
        <v>98.9</v>
      </c>
      <c r="BH33" s="682"/>
      <c r="BI33" s="682"/>
      <c r="BJ33" s="682"/>
      <c r="BK33" s="682"/>
      <c r="BL33" s="682"/>
      <c r="BM33" s="683">
        <v>97.5</v>
      </c>
      <c r="BN33" s="682"/>
      <c r="BO33" s="682"/>
      <c r="BP33" s="682"/>
      <c r="BQ33" s="684"/>
      <c r="BR33" s="681">
        <v>98.8</v>
      </c>
      <c r="BS33" s="682"/>
      <c r="BT33" s="682"/>
      <c r="BU33" s="682"/>
      <c r="BV33" s="682"/>
      <c r="BW33" s="682"/>
      <c r="BX33" s="683">
        <v>97.1</v>
      </c>
      <c r="BY33" s="682"/>
      <c r="BZ33" s="682"/>
      <c r="CA33" s="682"/>
      <c r="CB33" s="684"/>
      <c r="CD33" s="620" t="s">
        <v>307</v>
      </c>
      <c r="CE33" s="621"/>
      <c r="CF33" s="621"/>
      <c r="CG33" s="621"/>
      <c r="CH33" s="621"/>
      <c r="CI33" s="621"/>
      <c r="CJ33" s="621"/>
      <c r="CK33" s="621"/>
      <c r="CL33" s="621"/>
      <c r="CM33" s="621"/>
      <c r="CN33" s="621"/>
      <c r="CO33" s="621"/>
      <c r="CP33" s="621"/>
      <c r="CQ33" s="622"/>
      <c r="CR33" s="623">
        <v>13890546</v>
      </c>
      <c r="CS33" s="656"/>
      <c r="CT33" s="656"/>
      <c r="CU33" s="656"/>
      <c r="CV33" s="656"/>
      <c r="CW33" s="656"/>
      <c r="CX33" s="656"/>
      <c r="CY33" s="657"/>
      <c r="CZ33" s="628">
        <v>39.6</v>
      </c>
      <c r="DA33" s="654"/>
      <c r="DB33" s="654"/>
      <c r="DC33" s="658"/>
      <c r="DD33" s="632">
        <v>10058036</v>
      </c>
      <c r="DE33" s="656"/>
      <c r="DF33" s="656"/>
      <c r="DG33" s="656"/>
      <c r="DH33" s="656"/>
      <c r="DI33" s="656"/>
      <c r="DJ33" s="656"/>
      <c r="DK33" s="657"/>
      <c r="DL33" s="632">
        <v>5438194</v>
      </c>
      <c r="DM33" s="656"/>
      <c r="DN33" s="656"/>
      <c r="DO33" s="656"/>
      <c r="DP33" s="656"/>
      <c r="DQ33" s="656"/>
      <c r="DR33" s="656"/>
      <c r="DS33" s="656"/>
      <c r="DT33" s="656"/>
      <c r="DU33" s="656"/>
      <c r="DV33" s="657"/>
      <c r="DW33" s="628">
        <v>36.1</v>
      </c>
      <c r="DX33" s="654"/>
      <c r="DY33" s="654"/>
      <c r="DZ33" s="654"/>
      <c r="EA33" s="654"/>
      <c r="EB33" s="654"/>
      <c r="EC33" s="655"/>
    </row>
    <row r="34" spans="2:133" ht="11.25" customHeight="1" x14ac:dyDescent="0.2">
      <c r="B34" s="620" t="s">
        <v>308</v>
      </c>
      <c r="C34" s="621"/>
      <c r="D34" s="621"/>
      <c r="E34" s="621"/>
      <c r="F34" s="621"/>
      <c r="G34" s="621"/>
      <c r="H34" s="621"/>
      <c r="I34" s="621"/>
      <c r="J34" s="621"/>
      <c r="K34" s="621"/>
      <c r="L34" s="621"/>
      <c r="M34" s="621"/>
      <c r="N34" s="621"/>
      <c r="O34" s="621"/>
      <c r="P34" s="621"/>
      <c r="Q34" s="622"/>
      <c r="R34" s="623">
        <v>802852</v>
      </c>
      <c r="S34" s="624"/>
      <c r="T34" s="624"/>
      <c r="U34" s="624"/>
      <c r="V34" s="624"/>
      <c r="W34" s="624"/>
      <c r="X34" s="624"/>
      <c r="Y34" s="625"/>
      <c r="Z34" s="626">
        <v>2.2000000000000002</v>
      </c>
      <c r="AA34" s="626"/>
      <c r="AB34" s="626"/>
      <c r="AC34" s="626"/>
      <c r="AD34" s="627" t="s">
        <v>121</v>
      </c>
      <c r="AE34" s="627"/>
      <c r="AF34" s="627"/>
      <c r="AG34" s="627"/>
      <c r="AH34" s="627"/>
      <c r="AI34" s="627"/>
      <c r="AJ34" s="627"/>
      <c r="AK34" s="627"/>
      <c r="AL34" s="628" t="s">
        <v>121</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3959292</v>
      </c>
      <c r="CS34" s="624"/>
      <c r="CT34" s="624"/>
      <c r="CU34" s="624"/>
      <c r="CV34" s="624"/>
      <c r="CW34" s="624"/>
      <c r="CX34" s="624"/>
      <c r="CY34" s="625"/>
      <c r="CZ34" s="628">
        <v>11.3</v>
      </c>
      <c r="DA34" s="654"/>
      <c r="DB34" s="654"/>
      <c r="DC34" s="658"/>
      <c r="DD34" s="632">
        <v>2786104</v>
      </c>
      <c r="DE34" s="624"/>
      <c r="DF34" s="624"/>
      <c r="DG34" s="624"/>
      <c r="DH34" s="624"/>
      <c r="DI34" s="624"/>
      <c r="DJ34" s="624"/>
      <c r="DK34" s="625"/>
      <c r="DL34" s="632">
        <v>2189196</v>
      </c>
      <c r="DM34" s="624"/>
      <c r="DN34" s="624"/>
      <c r="DO34" s="624"/>
      <c r="DP34" s="624"/>
      <c r="DQ34" s="624"/>
      <c r="DR34" s="624"/>
      <c r="DS34" s="624"/>
      <c r="DT34" s="624"/>
      <c r="DU34" s="624"/>
      <c r="DV34" s="625"/>
      <c r="DW34" s="628">
        <v>14.5</v>
      </c>
      <c r="DX34" s="654"/>
      <c r="DY34" s="654"/>
      <c r="DZ34" s="654"/>
      <c r="EA34" s="654"/>
      <c r="EB34" s="654"/>
      <c r="EC34" s="655"/>
    </row>
    <row r="35" spans="2:133" ht="11.25" customHeight="1" x14ac:dyDescent="0.2">
      <c r="B35" s="620" t="s">
        <v>310</v>
      </c>
      <c r="C35" s="621"/>
      <c r="D35" s="621"/>
      <c r="E35" s="621"/>
      <c r="F35" s="621"/>
      <c r="G35" s="621"/>
      <c r="H35" s="621"/>
      <c r="I35" s="621"/>
      <c r="J35" s="621"/>
      <c r="K35" s="621"/>
      <c r="L35" s="621"/>
      <c r="M35" s="621"/>
      <c r="N35" s="621"/>
      <c r="O35" s="621"/>
      <c r="P35" s="621"/>
      <c r="Q35" s="622"/>
      <c r="R35" s="623">
        <v>3024464</v>
      </c>
      <c r="S35" s="624"/>
      <c r="T35" s="624"/>
      <c r="U35" s="624"/>
      <c r="V35" s="624"/>
      <c r="W35" s="624"/>
      <c r="X35" s="624"/>
      <c r="Y35" s="625"/>
      <c r="Z35" s="626">
        <v>8.3000000000000007</v>
      </c>
      <c r="AA35" s="626"/>
      <c r="AB35" s="626"/>
      <c r="AC35" s="626"/>
      <c r="AD35" s="627" t="s">
        <v>121</v>
      </c>
      <c r="AE35" s="627"/>
      <c r="AF35" s="627"/>
      <c r="AG35" s="627"/>
      <c r="AH35" s="627"/>
      <c r="AI35" s="627"/>
      <c r="AJ35" s="627"/>
      <c r="AK35" s="627"/>
      <c r="AL35" s="628" t="s">
        <v>121</v>
      </c>
      <c r="AM35" s="629"/>
      <c r="AN35" s="629"/>
      <c r="AO35" s="630"/>
      <c r="AP35" s="222"/>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339733</v>
      </c>
      <c r="CS35" s="656"/>
      <c r="CT35" s="656"/>
      <c r="CU35" s="656"/>
      <c r="CV35" s="656"/>
      <c r="CW35" s="656"/>
      <c r="CX35" s="656"/>
      <c r="CY35" s="657"/>
      <c r="CZ35" s="628">
        <v>1</v>
      </c>
      <c r="DA35" s="654"/>
      <c r="DB35" s="654"/>
      <c r="DC35" s="658"/>
      <c r="DD35" s="632">
        <v>237926</v>
      </c>
      <c r="DE35" s="656"/>
      <c r="DF35" s="656"/>
      <c r="DG35" s="656"/>
      <c r="DH35" s="656"/>
      <c r="DI35" s="656"/>
      <c r="DJ35" s="656"/>
      <c r="DK35" s="657"/>
      <c r="DL35" s="632">
        <v>236719</v>
      </c>
      <c r="DM35" s="656"/>
      <c r="DN35" s="656"/>
      <c r="DO35" s="656"/>
      <c r="DP35" s="656"/>
      <c r="DQ35" s="656"/>
      <c r="DR35" s="656"/>
      <c r="DS35" s="656"/>
      <c r="DT35" s="656"/>
      <c r="DU35" s="656"/>
      <c r="DV35" s="657"/>
      <c r="DW35" s="628">
        <v>1.6</v>
      </c>
      <c r="DX35" s="654"/>
      <c r="DY35" s="654"/>
      <c r="DZ35" s="654"/>
      <c r="EA35" s="654"/>
      <c r="EB35" s="654"/>
      <c r="EC35" s="655"/>
    </row>
    <row r="36" spans="2:133" ht="11.25" customHeight="1" x14ac:dyDescent="0.2">
      <c r="B36" s="620" t="s">
        <v>314</v>
      </c>
      <c r="C36" s="621"/>
      <c r="D36" s="621"/>
      <c r="E36" s="621"/>
      <c r="F36" s="621"/>
      <c r="G36" s="621"/>
      <c r="H36" s="621"/>
      <c r="I36" s="621"/>
      <c r="J36" s="621"/>
      <c r="K36" s="621"/>
      <c r="L36" s="621"/>
      <c r="M36" s="621"/>
      <c r="N36" s="621"/>
      <c r="O36" s="621"/>
      <c r="P36" s="621"/>
      <c r="Q36" s="622"/>
      <c r="R36" s="623">
        <v>1177144</v>
      </c>
      <c r="S36" s="624"/>
      <c r="T36" s="624"/>
      <c r="U36" s="624"/>
      <c r="V36" s="624"/>
      <c r="W36" s="624"/>
      <c r="X36" s="624"/>
      <c r="Y36" s="625"/>
      <c r="Z36" s="626">
        <v>3.2</v>
      </c>
      <c r="AA36" s="626"/>
      <c r="AB36" s="626"/>
      <c r="AC36" s="626"/>
      <c r="AD36" s="627" t="s">
        <v>121</v>
      </c>
      <c r="AE36" s="627"/>
      <c r="AF36" s="627"/>
      <c r="AG36" s="627"/>
      <c r="AH36" s="627"/>
      <c r="AI36" s="627"/>
      <c r="AJ36" s="627"/>
      <c r="AK36" s="627"/>
      <c r="AL36" s="628" t="s">
        <v>121</v>
      </c>
      <c r="AM36" s="629"/>
      <c r="AN36" s="629"/>
      <c r="AO36" s="630"/>
      <c r="AP36" s="222"/>
      <c r="AQ36" s="689" t="s">
        <v>315</v>
      </c>
      <c r="AR36" s="690"/>
      <c r="AS36" s="690"/>
      <c r="AT36" s="690"/>
      <c r="AU36" s="690"/>
      <c r="AV36" s="690"/>
      <c r="AW36" s="690"/>
      <c r="AX36" s="690"/>
      <c r="AY36" s="691"/>
      <c r="AZ36" s="612">
        <v>3969299</v>
      </c>
      <c r="BA36" s="613"/>
      <c r="BB36" s="613"/>
      <c r="BC36" s="613"/>
      <c r="BD36" s="613"/>
      <c r="BE36" s="613"/>
      <c r="BF36" s="685"/>
      <c r="BG36" s="609" t="s">
        <v>316</v>
      </c>
      <c r="BH36" s="610"/>
      <c r="BI36" s="610"/>
      <c r="BJ36" s="610"/>
      <c r="BK36" s="610"/>
      <c r="BL36" s="610"/>
      <c r="BM36" s="610"/>
      <c r="BN36" s="610"/>
      <c r="BO36" s="610"/>
      <c r="BP36" s="610"/>
      <c r="BQ36" s="610"/>
      <c r="BR36" s="610"/>
      <c r="BS36" s="610"/>
      <c r="BT36" s="610"/>
      <c r="BU36" s="611"/>
      <c r="BV36" s="612">
        <v>62396</v>
      </c>
      <c r="BW36" s="613"/>
      <c r="BX36" s="613"/>
      <c r="BY36" s="613"/>
      <c r="BZ36" s="613"/>
      <c r="CA36" s="613"/>
      <c r="CB36" s="685"/>
      <c r="CD36" s="620" t="s">
        <v>317</v>
      </c>
      <c r="CE36" s="621"/>
      <c r="CF36" s="621"/>
      <c r="CG36" s="621"/>
      <c r="CH36" s="621"/>
      <c r="CI36" s="621"/>
      <c r="CJ36" s="621"/>
      <c r="CK36" s="621"/>
      <c r="CL36" s="621"/>
      <c r="CM36" s="621"/>
      <c r="CN36" s="621"/>
      <c r="CO36" s="621"/>
      <c r="CP36" s="621"/>
      <c r="CQ36" s="622"/>
      <c r="CR36" s="623">
        <v>2204199</v>
      </c>
      <c r="CS36" s="624"/>
      <c r="CT36" s="624"/>
      <c r="CU36" s="624"/>
      <c r="CV36" s="624"/>
      <c r="CW36" s="624"/>
      <c r="CX36" s="624"/>
      <c r="CY36" s="625"/>
      <c r="CZ36" s="628">
        <v>6.3</v>
      </c>
      <c r="DA36" s="654"/>
      <c r="DB36" s="654"/>
      <c r="DC36" s="658"/>
      <c r="DD36" s="632">
        <v>1363975</v>
      </c>
      <c r="DE36" s="624"/>
      <c r="DF36" s="624"/>
      <c r="DG36" s="624"/>
      <c r="DH36" s="624"/>
      <c r="DI36" s="624"/>
      <c r="DJ36" s="624"/>
      <c r="DK36" s="625"/>
      <c r="DL36" s="632">
        <v>811690</v>
      </c>
      <c r="DM36" s="624"/>
      <c r="DN36" s="624"/>
      <c r="DO36" s="624"/>
      <c r="DP36" s="624"/>
      <c r="DQ36" s="624"/>
      <c r="DR36" s="624"/>
      <c r="DS36" s="624"/>
      <c r="DT36" s="624"/>
      <c r="DU36" s="624"/>
      <c r="DV36" s="625"/>
      <c r="DW36" s="628">
        <v>5.4</v>
      </c>
      <c r="DX36" s="654"/>
      <c r="DY36" s="654"/>
      <c r="DZ36" s="654"/>
      <c r="EA36" s="654"/>
      <c r="EB36" s="654"/>
      <c r="EC36" s="655"/>
    </row>
    <row r="37" spans="2:133" ht="11.25" customHeight="1" x14ac:dyDescent="0.2">
      <c r="B37" s="620" t="s">
        <v>318</v>
      </c>
      <c r="C37" s="621"/>
      <c r="D37" s="621"/>
      <c r="E37" s="621"/>
      <c r="F37" s="621"/>
      <c r="G37" s="621"/>
      <c r="H37" s="621"/>
      <c r="I37" s="621"/>
      <c r="J37" s="621"/>
      <c r="K37" s="621"/>
      <c r="L37" s="621"/>
      <c r="M37" s="621"/>
      <c r="N37" s="621"/>
      <c r="O37" s="621"/>
      <c r="P37" s="621"/>
      <c r="Q37" s="622"/>
      <c r="R37" s="623">
        <v>2026565</v>
      </c>
      <c r="S37" s="624"/>
      <c r="T37" s="624"/>
      <c r="U37" s="624"/>
      <c r="V37" s="624"/>
      <c r="W37" s="624"/>
      <c r="X37" s="624"/>
      <c r="Y37" s="625"/>
      <c r="Z37" s="626">
        <v>5.6</v>
      </c>
      <c r="AA37" s="626"/>
      <c r="AB37" s="626"/>
      <c r="AC37" s="626"/>
      <c r="AD37" s="627">
        <v>88</v>
      </c>
      <c r="AE37" s="627"/>
      <c r="AF37" s="627"/>
      <c r="AG37" s="627"/>
      <c r="AH37" s="627"/>
      <c r="AI37" s="627"/>
      <c r="AJ37" s="627"/>
      <c r="AK37" s="627"/>
      <c r="AL37" s="628">
        <v>0</v>
      </c>
      <c r="AM37" s="629"/>
      <c r="AN37" s="629"/>
      <c r="AO37" s="630"/>
      <c r="AQ37" s="686" t="s">
        <v>319</v>
      </c>
      <c r="AR37" s="687"/>
      <c r="AS37" s="687"/>
      <c r="AT37" s="687"/>
      <c r="AU37" s="687"/>
      <c r="AV37" s="687"/>
      <c r="AW37" s="687"/>
      <c r="AX37" s="687"/>
      <c r="AY37" s="688"/>
      <c r="AZ37" s="623">
        <v>669022</v>
      </c>
      <c r="BA37" s="624"/>
      <c r="BB37" s="624"/>
      <c r="BC37" s="624"/>
      <c r="BD37" s="656"/>
      <c r="BE37" s="656"/>
      <c r="BF37" s="678"/>
      <c r="BG37" s="620" t="s">
        <v>320</v>
      </c>
      <c r="BH37" s="621"/>
      <c r="BI37" s="621"/>
      <c r="BJ37" s="621"/>
      <c r="BK37" s="621"/>
      <c r="BL37" s="621"/>
      <c r="BM37" s="621"/>
      <c r="BN37" s="621"/>
      <c r="BO37" s="621"/>
      <c r="BP37" s="621"/>
      <c r="BQ37" s="621"/>
      <c r="BR37" s="621"/>
      <c r="BS37" s="621"/>
      <c r="BT37" s="621"/>
      <c r="BU37" s="622"/>
      <c r="BV37" s="623">
        <v>-20869</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15456</v>
      </c>
      <c r="CS37" s="656"/>
      <c r="CT37" s="656"/>
      <c r="CU37" s="656"/>
      <c r="CV37" s="656"/>
      <c r="CW37" s="656"/>
      <c r="CX37" s="656"/>
      <c r="CY37" s="657"/>
      <c r="CZ37" s="628">
        <v>0</v>
      </c>
      <c r="DA37" s="654"/>
      <c r="DB37" s="654"/>
      <c r="DC37" s="658"/>
      <c r="DD37" s="632">
        <v>15456</v>
      </c>
      <c r="DE37" s="656"/>
      <c r="DF37" s="656"/>
      <c r="DG37" s="656"/>
      <c r="DH37" s="656"/>
      <c r="DI37" s="656"/>
      <c r="DJ37" s="656"/>
      <c r="DK37" s="657"/>
      <c r="DL37" s="632">
        <v>15456</v>
      </c>
      <c r="DM37" s="656"/>
      <c r="DN37" s="656"/>
      <c r="DO37" s="656"/>
      <c r="DP37" s="656"/>
      <c r="DQ37" s="656"/>
      <c r="DR37" s="656"/>
      <c r="DS37" s="656"/>
      <c r="DT37" s="656"/>
      <c r="DU37" s="656"/>
      <c r="DV37" s="657"/>
      <c r="DW37" s="628">
        <v>0.1</v>
      </c>
      <c r="DX37" s="654"/>
      <c r="DY37" s="654"/>
      <c r="DZ37" s="654"/>
      <c r="EA37" s="654"/>
      <c r="EB37" s="654"/>
      <c r="EC37" s="655"/>
    </row>
    <row r="38" spans="2:133" ht="11.25" customHeight="1" x14ac:dyDescent="0.2">
      <c r="B38" s="620" t="s">
        <v>322</v>
      </c>
      <c r="C38" s="621"/>
      <c r="D38" s="621"/>
      <c r="E38" s="621"/>
      <c r="F38" s="621"/>
      <c r="G38" s="621"/>
      <c r="H38" s="621"/>
      <c r="I38" s="621"/>
      <c r="J38" s="621"/>
      <c r="K38" s="621"/>
      <c r="L38" s="621"/>
      <c r="M38" s="621"/>
      <c r="N38" s="621"/>
      <c r="O38" s="621"/>
      <c r="P38" s="621"/>
      <c r="Q38" s="622"/>
      <c r="R38" s="623">
        <v>5984200</v>
      </c>
      <c r="S38" s="624"/>
      <c r="T38" s="624"/>
      <c r="U38" s="624"/>
      <c r="V38" s="624"/>
      <c r="W38" s="624"/>
      <c r="X38" s="624"/>
      <c r="Y38" s="625"/>
      <c r="Z38" s="626">
        <v>16.399999999999999</v>
      </c>
      <c r="AA38" s="626"/>
      <c r="AB38" s="626"/>
      <c r="AC38" s="626"/>
      <c r="AD38" s="627" t="s">
        <v>121</v>
      </c>
      <c r="AE38" s="627"/>
      <c r="AF38" s="627"/>
      <c r="AG38" s="627"/>
      <c r="AH38" s="627"/>
      <c r="AI38" s="627"/>
      <c r="AJ38" s="627"/>
      <c r="AK38" s="627"/>
      <c r="AL38" s="628" t="s">
        <v>121</v>
      </c>
      <c r="AM38" s="629"/>
      <c r="AN38" s="629"/>
      <c r="AO38" s="630"/>
      <c r="AQ38" s="686" t="s">
        <v>323</v>
      </c>
      <c r="AR38" s="687"/>
      <c r="AS38" s="687"/>
      <c r="AT38" s="687"/>
      <c r="AU38" s="687"/>
      <c r="AV38" s="687"/>
      <c r="AW38" s="687"/>
      <c r="AX38" s="687"/>
      <c r="AY38" s="688"/>
      <c r="AZ38" s="623">
        <v>461989</v>
      </c>
      <c r="BA38" s="624"/>
      <c r="BB38" s="624"/>
      <c r="BC38" s="624"/>
      <c r="BD38" s="656"/>
      <c r="BE38" s="656"/>
      <c r="BF38" s="678"/>
      <c r="BG38" s="620" t="s">
        <v>324</v>
      </c>
      <c r="BH38" s="621"/>
      <c r="BI38" s="621"/>
      <c r="BJ38" s="621"/>
      <c r="BK38" s="621"/>
      <c r="BL38" s="621"/>
      <c r="BM38" s="621"/>
      <c r="BN38" s="621"/>
      <c r="BO38" s="621"/>
      <c r="BP38" s="621"/>
      <c r="BQ38" s="621"/>
      <c r="BR38" s="621"/>
      <c r="BS38" s="621"/>
      <c r="BT38" s="621"/>
      <c r="BU38" s="622"/>
      <c r="BV38" s="623">
        <v>7562</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2835373</v>
      </c>
      <c r="CS38" s="624"/>
      <c r="CT38" s="624"/>
      <c r="CU38" s="624"/>
      <c r="CV38" s="624"/>
      <c r="CW38" s="624"/>
      <c r="CX38" s="624"/>
      <c r="CY38" s="625"/>
      <c r="CZ38" s="628">
        <v>8.1</v>
      </c>
      <c r="DA38" s="654"/>
      <c r="DB38" s="654"/>
      <c r="DC38" s="658"/>
      <c r="DD38" s="632">
        <v>2262937</v>
      </c>
      <c r="DE38" s="624"/>
      <c r="DF38" s="624"/>
      <c r="DG38" s="624"/>
      <c r="DH38" s="624"/>
      <c r="DI38" s="624"/>
      <c r="DJ38" s="624"/>
      <c r="DK38" s="625"/>
      <c r="DL38" s="632">
        <v>2175589</v>
      </c>
      <c r="DM38" s="624"/>
      <c r="DN38" s="624"/>
      <c r="DO38" s="624"/>
      <c r="DP38" s="624"/>
      <c r="DQ38" s="624"/>
      <c r="DR38" s="624"/>
      <c r="DS38" s="624"/>
      <c r="DT38" s="624"/>
      <c r="DU38" s="624"/>
      <c r="DV38" s="625"/>
      <c r="DW38" s="628">
        <v>14.4</v>
      </c>
      <c r="DX38" s="654"/>
      <c r="DY38" s="654"/>
      <c r="DZ38" s="654"/>
      <c r="EA38" s="654"/>
      <c r="EB38" s="654"/>
      <c r="EC38" s="655"/>
    </row>
    <row r="39" spans="2:133" ht="11.25" customHeight="1" x14ac:dyDescent="0.2">
      <c r="B39" s="620" t="s">
        <v>326</v>
      </c>
      <c r="C39" s="621"/>
      <c r="D39" s="621"/>
      <c r="E39" s="621"/>
      <c r="F39" s="621"/>
      <c r="G39" s="621"/>
      <c r="H39" s="621"/>
      <c r="I39" s="621"/>
      <c r="J39" s="621"/>
      <c r="K39" s="621"/>
      <c r="L39" s="621"/>
      <c r="M39" s="621"/>
      <c r="N39" s="621"/>
      <c r="O39" s="621"/>
      <c r="P39" s="621"/>
      <c r="Q39" s="622"/>
      <c r="R39" s="623" t="s">
        <v>121</v>
      </c>
      <c r="S39" s="624"/>
      <c r="T39" s="624"/>
      <c r="U39" s="624"/>
      <c r="V39" s="624"/>
      <c r="W39" s="624"/>
      <c r="X39" s="624"/>
      <c r="Y39" s="625"/>
      <c r="Z39" s="626" t="s">
        <v>121</v>
      </c>
      <c r="AA39" s="626"/>
      <c r="AB39" s="626"/>
      <c r="AC39" s="626"/>
      <c r="AD39" s="627" t="s">
        <v>121</v>
      </c>
      <c r="AE39" s="627"/>
      <c r="AF39" s="627"/>
      <c r="AG39" s="627"/>
      <c r="AH39" s="627"/>
      <c r="AI39" s="627"/>
      <c r="AJ39" s="627"/>
      <c r="AK39" s="627"/>
      <c r="AL39" s="628" t="s">
        <v>121</v>
      </c>
      <c r="AM39" s="629"/>
      <c r="AN39" s="629"/>
      <c r="AO39" s="630"/>
      <c r="AQ39" s="686" t="s">
        <v>327</v>
      </c>
      <c r="AR39" s="687"/>
      <c r="AS39" s="687"/>
      <c r="AT39" s="687"/>
      <c r="AU39" s="687"/>
      <c r="AV39" s="687"/>
      <c r="AW39" s="687"/>
      <c r="AX39" s="687"/>
      <c r="AY39" s="688"/>
      <c r="AZ39" s="623" t="s">
        <v>121</v>
      </c>
      <c r="BA39" s="624"/>
      <c r="BB39" s="624"/>
      <c r="BC39" s="624"/>
      <c r="BD39" s="656"/>
      <c r="BE39" s="656"/>
      <c r="BF39" s="678"/>
      <c r="BG39" s="620" t="s">
        <v>328</v>
      </c>
      <c r="BH39" s="621"/>
      <c r="BI39" s="621"/>
      <c r="BJ39" s="621"/>
      <c r="BK39" s="621"/>
      <c r="BL39" s="621"/>
      <c r="BM39" s="621"/>
      <c r="BN39" s="621"/>
      <c r="BO39" s="621"/>
      <c r="BP39" s="621"/>
      <c r="BQ39" s="621"/>
      <c r="BR39" s="621"/>
      <c r="BS39" s="621"/>
      <c r="BT39" s="621"/>
      <c r="BU39" s="622"/>
      <c r="BV39" s="623">
        <v>11732</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3863449</v>
      </c>
      <c r="CS39" s="656"/>
      <c r="CT39" s="656"/>
      <c r="CU39" s="656"/>
      <c r="CV39" s="656"/>
      <c r="CW39" s="656"/>
      <c r="CX39" s="656"/>
      <c r="CY39" s="657"/>
      <c r="CZ39" s="628">
        <v>11</v>
      </c>
      <c r="DA39" s="654"/>
      <c r="DB39" s="654"/>
      <c r="DC39" s="658"/>
      <c r="DD39" s="632">
        <v>3382094</v>
      </c>
      <c r="DE39" s="656"/>
      <c r="DF39" s="656"/>
      <c r="DG39" s="656"/>
      <c r="DH39" s="656"/>
      <c r="DI39" s="656"/>
      <c r="DJ39" s="656"/>
      <c r="DK39" s="657"/>
      <c r="DL39" s="632" t="s">
        <v>121</v>
      </c>
      <c r="DM39" s="656"/>
      <c r="DN39" s="656"/>
      <c r="DO39" s="656"/>
      <c r="DP39" s="656"/>
      <c r="DQ39" s="656"/>
      <c r="DR39" s="656"/>
      <c r="DS39" s="656"/>
      <c r="DT39" s="656"/>
      <c r="DU39" s="656"/>
      <c r="DV39" s="657"/>
      <c r="DW39" s="628" t="s">
        <v>121</v>
      </c>
      <c r="DX39" s="654"/>
      <c r="DY39" s="654"/>
      <c r="DZ39" s="654"/>
      <c r="EA39" s="654"/>
      <c r="EB39" s="654"/>
      <c r="EC39" s="655"/>
    </row>
    <row r="40" spans="2:133" ht="11.25" customHeight="1" x14ac:dyDescent="0.2">
      <c r="B40" s="620" t="s">
        <v>330</v>
      </c>
      <c r="C40" s="621"/>
      <c r="D40" s="621"/>
      <c r="E40" s="621"/>
      <c r="F40" s="621"/>
      <c r="G40" s="621"/>
      <c r="H40" s="621"/>
      <c r="I40" s="621"/>
      <c r="J40" s="621"/>
      <c r="K40" s="621"/>
      <c r="L40" s="621"/>
      <c r="M40" s="621"/>
      <c r="N40" s="621"/>
      <c r="O40" s="621"/>
      <c r="P40" s="621"/>
      <c r="Q40" s="622"/>
      <c r="R40" s="623">
        <v>117600</v>
      </c>
      <c r="S40" s="624"/>
      <c r="T40" s="624"/>
      <c r="U40" s="624"/>
      <c r="V40" s="624"/>
      <c r="W40" s="624"/>
      <c r="X40" s="624"/>
      <c r="Y40" s="625"/>
      <c r="Z40" s="626">
        <v>0.3</v>
      </c>
      <c r="AA40" s="626"/>
      <c r="AB40" s="626"/>
      <c r="AC40" s="626"/>
      <c r="AD40" s="627" t="s">
        <v>121</v>
      </c>
      <c r="AE40" s="627"/>
      <c r="AF40" s="627"/>
      <c r="AG40" s="627"/>
      <c r="AH40" s="627"/>
      <c r="AI40" s="627"/>
      <c r="AJ40" s="627"/>
      <c r="AK40" s="627"/>
      <c r="AL40" s="628" t="s">
        <v>121</v>
      </c>
      <c r="AM40" s="629"/>
      <c r="AN40" s="629"/>
      <c r="AO40" s="630"/>
      <c r="AQ40" s="686" t="s">
        <v>331</v>
      </c>
      <c r="AR40" s="687"/>
      <c r="AS40" s="687"/>
      <c r="AT40" s="687"/>
      <c r="AU40" s="687"/>
      <c r="AV40" s="687"/>
      <c r="AW40" s="687"/>
      <c r="AX40" s="687"/>
      <c r="AY40" s="688"/>
      <c r="AZ40" s="623" t="s">
        <v>121</v>
      </c>
      <c r="BA40" s="624"/>
      <c r="BB40" s="624"/>
      <c r="BC40" s="624"/>
      <c r="BD40" s="656"/>
      <c r="BE40" s="656"/>
      <c r="BF40" s="678"/>
      <c r="BG40" s="671" t="s">
        <v>332</v>
      </c>
      <c r="BH40" s="672"/>
      <c r="BI40" s="672"/>
      <c r="BJ40" s="672"/>
      <c r="BK40" s="672"/>
      <c r="BL40" s="223"/>
      <c r="BM40" s="621" t="s">
        <v>333</v>
      </c>
      <c r="BN40" s="621"/>
      <c r="BO40" s="621"/>
      <c r="BP40" s="621"/>
      <c r="BQ40" s="621"/>
      <c r="BR40" s="621"/>
      <c r="BS40" s="621"/>
      <c r="BT40" s="621"/>
      <c r="BU40" s="622"/>
      <c r="BV40" s="623">
        <v>112</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v>688500</v>
      </c>
      <c r="CS40" s="624"/>
      <c r="CT40" s="624"/>
      <c r="CU40" s="624"/>
      <c r="CV40" s="624"/>
      <c r="CW40" s="624"/>
      <c r="CX40" s="624"/>
      <c r="CY40" s="625"/>
      <c r="CZ40" s="628">
        <v>2</v>
      </c>
      <c r="DA40" s="654"/>
      <c r="DB40" s="654"/>
      <c r="DC40" s="658"/>
      <c r="DD40" s="632">
        <v>25000</v>
      </c>
      <c r="DE40" s="624"/>
      <c r="DF40" s="624"/>
      <c r="DG40" s="624"/>
      <c r="DH40" s="624"/>
      <c r="DI40" s="624"/>
      <c r="DJ40" s="624"/>
      <c r="DK40" s="625"/>
      <c r="DL40" s="632">
        <v>25000</v>
      </c>
      <c r="DM40" s="624"/>
      <c r="DN40" s="624"/>
      <c r="DO40" s="624"/>
      <c r="DP40" s="624"/>
      <c r="DQ40" s="624"/>
      <c r="DR40" s="624"/>
      <c r="DS40" s="624"/>
      <c r="DT40" s="624"/>
      <c r="DU40" s="624"/>
      <c r="DV40" s="625"/>
      <c r="DW40" s="628">
        <v>0.2</v>
      </c>
      <c r="DX40" s="654"/>
      <c r="DY40" s="654"/>
      <c r="DZ40" s="654"/>
      <c r="EA40" s="654"/>
      <c r="EB40" s="654"/>
      <c r="EC40" s="655"/>
    </row>
    <row r="41" spans="2:133" ht="11.25" customHeight="1" x14ac:dyDescent="0.2">
      <c r="B41" s="644" t="s">
        <v>335</v>
      </c>
      <c r="C41" s="645"/>
      <c r="D41" s="645"/>
      <c r="E41" s="645"/>
      <c r="F41" s="645"/>
      <c r="G41" s="645"/>
      <c r="H41" s="645"/>
      <c r="I41" s="645"/>
      <c r="J41" s="645"/>
      <c r="K41" s="645"/>
      <c r="L41" s="645"/>
      <c r="M41" s="645"/>
      <c r="N41" s="645"/>
      <c r="O41" s="645"/>
      <c r="P41" s="645"/>
      <c r="Q41" s="646"/>
      <c r="R41" s="695">
        <v>36487418</v>
      </c>
      <c r="S41" s="696"/>
      <c r="T41" s="696"/>
      <c r="U41" s="696"/>
      <c r="V41" s="696"/>
      <c r="W41" s="696"/>
      <c r="X41" s="696"/>
      <c r="Y41" s="700"/>
      <c r="Z41" s="701">
        <v>100</v>
      </c>
      <c r="AA41" s="701"/>
      <c r="AB41" s="701"/>
      <c r="AC41" s="701"/>
      <c r="AD41" s="702">
        <v>14958576</v>
      </c>
      <c r="AE41" s="702"/>
      <c r="AF41" s="702"/>
      <c r="AG41" s="702"/>
      <c r="AH41" s="702"/>
      <c r="AI41" s="702"/>
      <c r="AJ41" s="702"/>
      <c r="AK41" s="702"/>
      <c r="AL41" s="703">
        <v>100</v>
      </c>
      <c r="AM41" s="683"/>
      <c r="AN41" s="683"/>
      <c r="AO41" s="704"/>
      <c r="AQ41" s="686" t="s">
        <v>336</v>
      </c>
      <c r="AR41" s="687"/>
      <c r="AS41" s="687"/>
      <c r="AT41" s="687"/>
      <c r="AU41" s="687"/>
      <c r="AV41" s="687"/>
      <c r="AW41" s="687"/>
      <c r="AX41" s="687"/>
      <c r="AY41" s="688"/>
      <c r="AZ41" s="623">
        <v>626250</v>
      </c>
      <c r="BA41" s="624"/>
      <c r="BB41" s="624"/>
      <c r="BC41" s="624"/>
      <c r="BD41" s="656"/>
      <c r="BE41" s="656"/>
      <c r="BF41" s="678"/>
      <c r="BG41" s="671"/>
      <c r="BH41" s="672"/>
      <c r="BI41" s="672"/>
      <c r="BJ41" s="672"/>
      <c r="BK41" s="672"/>
      <c r="BL41" s="223"/>
      <c r="BM41" s="621" t="s">
        <v>337</v>
      </c>
      <c r="BN41" s="621"/>
      <c r="BO41" s="621"/>
      <c r="BP41" s="621"/>
      <c r="BQ41" s="621"/>
      <c r="BR41" s="621"/>
      <c r="BS41" s="621"/>
      <c r="BT41" s="621"/>
      <c r="BU41" s="622"/>
      <c r="BV41" s="623" t="s">
        <v>121</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121</v>
      </c>
      <c r="CS41" s="656"/>
      <c r="CT41" s="656"/>
      <c r="CU41" s="656"/>
      <c r="CV41" s="656"/>
      <c r="CW41" s="656"/>
      <c r="CX41" s="656"/>
      <c r="CY41" s="657"/>
      <c r="CZ41" s="628" t="s">
        <v>121</v>
      </c>
      <c r="DA41" s="654"/>
      <c r="DB41" s="654"/>
      <c r="DC41" s="658"/>
      <c r="DD41" s="632" t="s">
        <v>121</v>
      </c>
      <c r="DE41" s="656"/>
      <c r="DF41" s="656"/>
      <c r="DG41" s="656"/>
      <c r="DH41" s="656"/>
      <c r="DI41" s="656"/>
      <c r="DJ41" s="656"/>
      <c r="DK41" s="657"/>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2">
      <c r="AQ42" s="692" t="s">
        <v>339</v>
      </c>
      <c r="AR42" s="693"/>
      <c r="AS42" s="693"/>
      <c r="AT42" s="693"/>
      <c r="AU42" s="693"/>
      <c r="AV42" s="693"/>
      <c r="AW42" s="693"/>
      <c r="AX42" s="693"/>
      <c r="AY42" s="694"/>
      <c r="AZ42" s="695">
        <v>2212038</v>
      </c>
      <c r="BA42" s="696"/>
      <c r="BB42" s="696"/>
      <c r="BC42" s="696"/>
      <c r="BD42" s="682"/>
      <c r="BE42" s="682"/>
      <c r="BF42" s="684"/>
      <c r="BG42" s="673"/>
      <c r="BH42" s="674"/>
      <c r="BI42" s="674"/>
      <c r="BJ42" s="674"/>
      <c r="BK42" s="674"/>
      <c r="BL42" s="224"/>
      <c r="BM42" s="645" t="s">
        <v>340</v>
      </c>
      <c r="BN42" s="645"/>
      <c r="BO42" s="645"/>
      <c r="BP42" s="645"/>
      <c r="BQ42" s="645"/>
      <c r="BR42" s="645"/>
      <c r="BS42" s="645"/>
      <c r="BT42" s="645"/>
      <c r="BU42" s="646"/>
      <c r="BV42" s="695">
        <v>421</v>
      </c>
      <c r="BW42" s="696"/>
      <c r="BX42" s="696"/>
      <c r="BY42" s="696"/>
      <c r="BZ42" s="696"/>
      <c r="CA42" s="696"/>
      <c r="CB42" s="705"/>
      <c r="CD42" s="620" t="s">
        <v>341</v>
      </c>
      <c r="CE42" s="621"/>
      <c r="CF42" s="621"/>
      <c r="CG42" s="621"/>
      <c r="CH42" s="621"/>
      <c r="CI42" s="621"/>
      <c r="CJ42" s="621"/>
      <c r="CK42" s="621"/>
      <c r="CL42" s="621"/>
      <c r="CM42" s="621"/>
      <c r="CN42" s="621"/>
      <c r="CO42" s="621"/>
      <c r="CP42" s="621"/>
      <c r="CQ42" s="622"/>
      <c r="CR42" s="623">
        <v>6868348</v>
      </c>
      <c r="CS42" s="656"/>
      <c r="CT42" s="656"/>
      <c r="CU42" s="656"/>
      <c r="CV42" s="656"/>
      <c r="CW42" s="656"/>
      <c r="CX42" s="656"/>
      <c r="CY42" s="657"/>
      <c r="CZ42" s="628">
        <v>19.600000000000001</v>
      </c>
      <c r="DA42" s="654"/>
      <c r="DB42" s="654"/>
      <c r="DC42" s="658"/>
      <c r="DD42" s="632">
        <v>294088</v>
      </c>
      <c r="DE42" s="656"/>
      <c r="DF42" s="656"/>
      <c r="DG42" s="656"/>
      <c r="DH42" s="656"/>
      <c r="DI42" s="656"/>
      <c r="DJ42" s="656"/>
      <c r="DK42" s="657"/>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2">
      <c r="B43" s="214" t="s">
        <v>342</v>
      </c>
      <c r="CD43" s="620" t="s">
        <v>343</v>
      </c>
      <c r="CE43" s="621"/>
      <c r="CF43" s="621"/>
      <c r="CG43" s="621"/>
      <c r="CH43" s="621"/>
      <c r="CI43" s="621"/>
      <c r="CJ43" s="621"/>
      <c r="CK43" s="621"/>
      <c r="CL43" s="621"/>
      <c r="CM43" s="621"/>
      <c r="CN43" s="621"/>
      <c r="CO43" s="621"/>
      <c r="CP43" s="621"/>
      <c r="CQ43" s="622"/>
      <c r="CR43" s="623">
        <v>43977</v>
      </c>
      <c r="CS43" s="656"/>
      <c r="CT43" s="656"/>
      <c r="CU43" s="656"/>
      <c r="CV43" s="656"/>
      <c r="CW43" s="656"/>
      <c r="CX43" s="656"/>
      <c r="CY43" s="657"/>
      <c r="CZ43" s="628">
        <v>0.1</v>
      </c>
      <c r="DA43" s="654"/>
      <c r="DB43" s="654"/>
      <c r="DC43" s="658"/>
      <c r="DD43" s="632">
        <v>43977</v>
      </c>
      <c r="DE43" s="656"/>
      <c r="DF43" s="656"/>
      <c r="DG43" s="656"/>
      <c r="DH43" s="656"/>
      <c r="DI43" s="656"/>
      <c r="DJ43" s="656"/>
      <c r="DK43" s="657"/>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2">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292</v>
      </c>
      <c r="CE44" s="660"/>
      <c r="CF44" s="620" t="s">
        <v>345</v>
      </c>
      <c r="CG44" s="621"/>
      <c r="CH44" s="621"/>
      <c r="CI44" s="621"/>
      <c r="CJ44" s="621"/>
      <c r="CK44" s="621"/>
      <c r="CL44" s="621"/>
      <c r="CM44" s="621"/>
      <c r="CN44" s="621"/>
      <c r="CO44" s="621"/>
      <c r="CP44" s="621"/>
      <c r="CQ44" s="622"/>
      <c r="CR44" s="623">
        <v>6868348</v>
      </c>
      <c r="CS44" s="624"/>
      <c r="CT44" s="624"/>
      <c r="CU44" s="624"/>
      <c r="CV44" s="624"/>
      <c r="CW44" s="624"/>
      <c r="CX44" s="624"/>
      <c r="CY44" s="625"/>
      <c r="CZ44" s="628">
        <v>19.600000000000001</v>
      </c>
      <c r="DA44" s="629"/>
      <c r="DB44" s="629"/>
      <c r="DC44" s="635"/>
      <c r="DD44" s="632">
        <v>294088</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2">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347</v>
      </c>
      <c r="CG45" s="621"/>
      <c r="CH45" s="621"/>
      <c r="CI45" s="621"/>
      <c r="CJ45" s="621"/>
      <c r="CK45" s="621"/>
      <c r="CL45" s="621"/>
      <c r="CM45" s="621"/>
      <c r="CN45" s="621"/>
      <c r="CO45" s="621"/>
      <c r="CP45" s="621"/>
      <c r="CQ45" s="622"/>
      <c r="CR45" s="623">
        <v>580367</v>
      </c>
      <c r="CS45" s="656"/>
      <c r="CT45" s="656"/>
      <c r="CU45" s="656"/>
      <c r="CV45" s="656"/>
      <c r="CW45" s="656"/>
      <c r="CX45" s="656"/>
      <c r="CY45" s="657"/>
      <c r="CZ45" s="628">
        <v>1.7</v>
      </c>
      <c r="DA45" s="654"/>
      <c r="DB45" s="654"/>
      <c r="DC45" s="658"/>
      <c r="DD45" s="632">
        <v>21966</v>
      </c>
      <c r="DE45" s="656"/>
      <c r="DF45" s="656"/>
      <c r="DG45" s="656"/>
      <c r="DH45" s="656"/>
      <c r="DI45" s="656"/>
      <c r="DJ45" s="656"/>
      <c r="DK45" s="657"/>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2">
      <c r="B46" s="225"/>
      <c r="CD46" s="661"/>
      <c r="CE46" s="662"/>
      <c r="CF46" s="620" t="s">
        <v>348</v>
      </c>
      <c r="CG46" s="621"/>
      <c r="CH46" s="621"/>
      <c r="CI46" s="621"/>
      <c r="CJ46" s="621"/>
      <c r="CK46" s="621"/>
      <c r="CL46" s="621"/>
      <c r="CM46" s="621"/>
      <c r="CN46" s="621"/>
      <c r="CO46" s="621"/>
      <c r="CP46" s="621"/>
      <c r="CQ46" s="622"/>
      <c r="CR46" s="623">
        <v>6150071</v>
      </c>
      <c r="CS46" s="624"/>
      <c r="CT46" s="624"/>
      <c r="CU46" s="624"/>
      <c r="CV46" s="624"/>
      <c r="CW46" s="624"/>
      <c r="CX46" s="624"/>
      <c r="CY46" s="625"/>
      <c r="CZ46" s="628">
        <v>17.5</v>
      </c>
      <c r="DA46" s="629"/>
      <c r="DB46" s="629"/>
      <c r="DC46" s="635"/>
      <c r="DD46" s="632">
        <v>226277</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2">
      <c r="B47" s="225"/>
      <c r="CD47" s="661"/>
      <c r="CE47" s="662"/>
      <c r="CF47" s="620" t="s">
        <v>349</v>
      </c>
      <c r="CG47" s="621"/>
      <c r="CH47" s="621"/>
      <c r="CI47" s="621"/>
      <c r="CJ47" s="621"/>
      <c r="CK47" s="621"/>
      <c r="CL47" s="621"/>
      <c r="CM47" s="621"/>
      <c r="CN47" s="621"/>
      <c r="CO47" s="621"/>
      <c r="CP47" s="621"/>
      <c r="CQ47" s="622"/>
      <c r="CR47" s="623" t="s">
        <v>121</v>
      </c>
      <c r="CS47" s="656"/>
      <c r="CT47" s="656"/>
      <c r="CU47" s="656"/>
      <c r="CV47" s="656"/>
      <c r="CW47" s="656"/>
      <c r="CX47" s="656"/>
      <c r="CY47" s="657"/>
      <c r="CZ47" s="628" t="s">
        <v>121</v>
      </c>
      <c r="DA47" s="654"/>
      <c r="DB47" s="654"/>
      <c r="DC47" s="658"/>
      <c r="DD47" s="632" t="s">
        <v>121</v>
      </c>
      <c r="DE47" s="656"/>
      <c r="DF47" s="656"/>
      <c r="DG47" s="656"/>
      <c r="DH47" s="656"/>
      <c r="DI47" s="656"/>
      <c r="DJ47" s="656"/>
      <c r="DK47" s="657"/>
      <c r="DL47" s="706"/>
      <c r="DM47" s="707"/>
      <c r="DN47" s="707"/>
      <c r="DO47" s="707"/>
      <c r="DP47" s="707"/>
      <c r="DQ47" s="707"/>
      <c r="DR47" s="707"/>
      <c r="DS47" s="707"/>
      <c r="DT47" s="707"/>
      <c r="DU47" s="707"/>
      <c r="DV47" s="708"/>
      <c r="DW47" s="697"/>
      <c r="DX47" s="698"/>
      <c r="DY47" s="698"/>
      <c r="DZ47" s="698"/>
      <c r="EA47" s="698"/>
      <c r="EB47" s="698"/>
      <c r="EC47" s="699"/>
    </row>
    <row r="48" spans="2:133" ht="10.8" x14ac:dyDescent="0.2">
      <c r="B48" s="225"/>
      <c r="CD48" s="663"/>
      <c r="CE48" s="664"/>
      <c r="CF48" s="620" t="s">
        <v>350</v>
      </c>
      <c r="CG48" s="621"/>
      <c r="CH48" s="621"/>
      <c r="CI48" s="621"/>
      <c r="CJ48" s="621"/>
      <c r="CK48" s="621"/>
      <c r="CL48" s="621"/>
      <c r="CM48" s="621"/>
      <c r="CN48" s="621"/>
      <c r="CO48" s="621"/>
      <c r="CP48" s="621"/>
      <c r="CQ48" s="622"/>
      <c r="CR48" s="623" t="s">
        <v>121</v>
      </c>
      <c r="CS48" s="624"/>
      <c r="CT48" s="624"/>
      <c r="CU48" s="624"/>
      <c r="CV48" s="624"/>
      <c r="CW48" s="624"/>
      <c r="CX48" s="624"/>
      <c r="CY48" s="625"/>
      <c r="CZ48" s="628" t="s">
        <v>121</v>
      </c>
      <c r="DA48" s="629"/>
      <c r="DB48" s="629"/>
      <c r="DC48" s="635"/>
      <c r="DD48" s="632" t="s">
        <v>121</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2">
      <c r="B49" s="225"/>
      <c r="CD49" s="644" t="s">
        <v>351</v>
      </c>
      <c r="CE49" s="645"/>
      <c r="CF49" s="645"/>
      <c r="CG49" s="645"/>
      <c r="CH49" s="645"/>
      <c r="CI49" s="645"/>
      <c r="CJ49" s="645"/>
      <c r="CK49" s="645"/>
      <c r="CL49" s="645"/>
      <c r="CM49" s="645"/>
      <c r="CN49" s="645"/>
      <c r="CO49" s="645"/>
      <c r="CP49" s="645"/>
      <c r="CQ49" s="646"/>
      <c r="CR49" s="695">
        <v>35111694</v>
      </c>
      <c r="CS49" s="682"/>
      <c r="CT49" s="682"/>
      <c r="CU49" s="682"/>
      <c r="CV49" s="682"/>
      <c r="CW49" s="682"/>
      <c r="CX49" s="682"/>
      <c r="CY49" s="711"/>
      <c r="CZ49" s="703">
        <v>100</v>
      </c>
      <c r="DA49" s="712"/>
      <c r="DB49" s="712"/>
      <c r="DC49" s="713"/>
      <c r="DD49" s="714">
        <v>19911222</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N3xrCr3VEv5jQWUkeH1ofFSO6/3OENem+p27m92UYT7j5I+XblK3nJLtKFtC6C3Ap6b6jw5ybd+LSfGgsAaLtg==" saltValue="NJUcADTuaj29R2zph6kqH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21" t="s">
        <v>352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353</v>
      </c>
      <c r="DK2" s="723"/>
      <c r="DL2" s="723"/>
      <c r="DM2" s="723"/>
      <c r="DN2" s="723"/>
      <c r="DO2" s="724"/>
      <c r="DP2" s="228"/>
      <c r="DQ2" s="722" t="s">
        <v>354</v>
      </c>
      <c r="DR2" s="723"/>
      <c r="DS2" s="723"/>
      <c r="DT2" s="723"/>
      <c r="DU2" s="723"/>
      <c r="DV2" s="723"/>
      <c r="DW2" s="723"/>
      <c r="DX2" s="723"/>
      <c r="DY2" s="723"/>
      <c r="DZ2" s="724"/>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25" t="s">
        <v>355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2">
      <c r="A5" s="727" t="s">
        <v>357</v>
      </c>
      <c r="B5" s="728"/>
      <c r="C5" s="728"/>
      <c r="D5" s="728"/>
      <c r="E5" s="728"/>
      <c r="F5" s="728"/>
      <c r="G5" s="728"/>
      <c r="H5" s="728"/>
      <c r="I5" s="728"/>
      <c r="J5" s="728"/>
      <c r="K5" s="728"/>
      <c r="L5" s="728"/>
      <c r="M5" s="728"/>
      <c r="N5" s="728"/>
      <c r="O5" s="728"/>
      <c r="P5" s="729"/>
      <c r="Q5" s="733" t="s">
        <v>358</v>
      </c>
      <c r="R5" s="734"/>
      <c r="S5" s="734"/>
      <c r="T5" s="734"/>
      <c r="U5" s="735"/>
      <c r="V5" s="733" t="s">
        <v>359</v>
      </c>
      <c r="W5" s="734"/>
      <c r="X5" s="734"/>
      <c r="Y5" s="734"/>
      <c r="Z5" s="735"/>
      <c r="AA5" s="733" t="s">
        <v>360</v>
      </c>
      <c r="AB5" s="734"/>
      <c r="AC5" s="734"/>
      <c r="AD5" s="734"/>
      <c r="AE5" s="734"/>
      <c r="AF5" s="739" t="s">
        <v>361</v>
      </c>
      <c r="AG5" s="734"/>
      <c r="AH5" s="734"/>
      <c r="AI5" s="734"/>
      <c r="AJ5" s="740"/>
      <c r="AK5" s="734" t="s">
        <v>362</v>
      </c>
      <c r="AL5" s="734"/>
      <c r="AM5" s="734"/>
      <c r="AN5" s="734"/>
      <c r="AO5" s="735"/>
      <c r="AP5" s="733" t="s">
        <v>363</v>
      </c>
      <c r="AQ5" s="734"/>
      <c r="AR5" s="734"/>
      <c r="AS5" s="734"/>
      <c r="AT5" s="735"/>
      <c r="AU5" s="733" t="s">
        <v>364</v>
      </c>
      <c r="AV5" s="734"/>
      <c r="AW5" s="734"/>
      <c r="AX5" s="734"/>
      <c r="AY5" s="740"/>
      <c r="AZ5" s="232"/>
      <c r="BA5" s="232"/>
      <c r="BB5" s="232"/>
      <c r="BC5" s="232"/>
      <c r="BD5" s="232"/>
      <c r="BE5" s="233"/>
      <c r="BF5" s="233"/>
      <c r="BG5" s="233"/>
      <c r="BH5" s="233"/>
      <c r="BI5" s="233"/>
      <c r="BJ5" s="233"/>
      <c r="BK5" s="233"/>
      <c r="BL5" s="233"/>
      <c r="BM5" s="233"/>
      <c r="BN5" s="233"/>
      <c r="BO5" s="233"/>
      <c r="BP5" s="233"/>
      <c r="BQ5" s="727" t="s">
        <v>365</v>
      </c>
      <c r="BR5" s="728"/>
      <c r="BS5" s="728"/>
      <c r="BT5" s="728"/>
      <c r="BU5" s="728"/>
      <c r="BV5" s="728"/>
      <c r="BW5" s="728"/>
      <c r="BX5" s="728"/>
      <c r="BY5" s="728"/>
      <c r="BZ5" s="728"/>
      <c r="CA5" s="728"/>
      <c r="CB5" s="728"/>
      <c r="CC5" s="728"/>
      <c r="CD5" s="728"/>
      <c r="CE5" s="728"/>
      <c r="CF5" s="728"/>
      <c r="CG5" s="729"/>
      <c r="CH5" s="733" t="s">
        <v>366</v>
      </c>
      <c r="CI5" s="734"/>
      <c r="CJ5" s="734"/>
      <c r="CK5" s="734"/>
      <c r="CL5" s="735"/>
      <c r="CM5" s="733" t="s">
        <v>367</v>
      </c>
      <c r="CN5" s="734"/>
      <c r="CO5" s="734"/>
      <c r="CP5" s="734"/>
      <c r="CQ5" s="735"/>
      <c r="CR5" s="733" t="s">
        <v>368</v>
      </c>
      <c r="CS5" s="734"/>
      <c r="CT5" s="734"/>
      <c r="CU5" s="734"/>
      <c r="CV5" s="735"/>
      <c r="CW5" s="733" t="s">
        <v>369</v>
      </c>
      <c r="CX5" s="734"/>
      <c r="CY5" s="734"/>
      <c r="CZ5" s="734"/>
      <c r="DA5" s="735"/>
      <c r="DB5" s="733" t="s">
        <v>370</v>
      </c>
      <c r="DC5" s="734"/>
      <c r="DD5" s="734"/>
      <c r="DE5" s="734"/>
      <c r="DF5" s="735"/>
      <c r="DG5" s="763" t="s">
        <v>371</v>
      </c>
      <c r="DH5" s="764"/>
      <c r="DI5" s="764"/>
      <c r="DJ5" s="764"/>
      <c r="DK5" s="765"/>
      <c r="DL5" s="763" t="s">
        <v>372</v>
      </c>
      <c r="DM5" s="764"/>
      <c r="DN5" s="764"/>
      <c r="DO5" s="764"/>
      <c r="DP5" s="765"/>
      <c r="DQ5" s="733" t="s">
        <v>373</v>
      </c>
      <c r="DR5" s="734"/>
      <c r="DS5" s="734"/>
      <c r="DT5" s="734"/>
      <c r="DU5" s="735"/>
      <c r="DV5" s="733" t="s">
        <v>364</v>
      </c>
      <c r="DW5" s="734"/>
      <c r="DX5" s="734"/>
      <c r="DY5" s="734"/>
      <c r="DZ5" s="740"/>
      <c r="EA5" s="234"/>
    </row>
    <row r="6" spans="1:131" s="235" customFormat="1" ht="26.25" customHeight="1" thickBot="1" x14ac:dyDescent="0.25">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2">
      <c r="A7" s="236">
        <v>1</v>
      </c>
      <c r="B7" s="749" t="s">
        <v>374</v>
      </c>
      <c r="C7" s="750"/>
      <c r="D7" s="750"/>
      <c r="E7" s="750"/>
      <c r="F7" s="750"/>
      <c r="G7" s="750"/>
      <c r="H7" s="750"/>
      <c r="I7" s="750"/>
      <c r="J7" s="750"/>
      <c r="K7" s="750"/>
      <c r="L7" s="750"/>
      <c r="M7" s="750"/>
      <c r="N7" s="750"/>
      <c r="O7" s="750"/>
      <c r="P7" s="751"/>
      <c r="Q7" s="752">
        <v>36491</v>
      </c>
      <c r="R7" s="753"/>
      <c r="S7" s="753"/>
      <c r="T7" s="753"/>
      <c r="U7" s="753"/>
      <c r="V7" s="753">
        <v>35116</v>
      </c>
      <c r="W7" s="753"/>
      <c r="X7" s="753"/>
      <c r="Y7" s="753"/>
      <c r="Z7" s="753"/>
      <c r="AA7" s="753">
        <v>1375</v>
      </c>
      <c r="AB7" s="753"/>
      <c r="AC7" s="753"/>
      <c r="AD7" s="753"/>
      <c r="AE7" s="754"/>
      <c r="AF7" s="755">
        <v>1047</v>
      </c>
      <c r="AG7" s="756"/>
      <c r="AH7" s="756"/>
      <c r="AI7" s="756"/>
      <c r="AJ7" s="757"/>
      <c r="AK7" s="758">
        <v>2924</v>
      </c>
      <c r="AL7" s="759"/>
      <c r="AM7" s="759"/>
      <c r="AN7" s="759"/>
      <c r="AO7" s="759"/>
      <c r="AP7" s="759">
        <v>31678</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557</v>
      </c>
      <c r="BT7" s="747"/>
      <c r="BU7" s="747"/>
      <c r="BV7" s="747"/>
      <c r="BW7" s="747"/>
      <c r="BX7" s="747"/>
      <c r="BY7" s="747"/>
      <c r="BZ7" s="747"/>
      <c r="CA7" s="747"/>
      <c r="CB7" s="747"/>
      <c r="CC7" s="747"/>
      <c r="CD7" s="747"/>
      <c r="CE7" s="747"/>
      <c r="CF7" s="747"/>
      <c r="CG7" s="762"/>
      <c r="CH7" s="743">
        <v>2</v>
      </c>
      <c r="CI7" s="744"/>
      <c r="CJ7" s="744"/>
      <c r="CK7" s="744"/>
      <c r="CL7" s="745"/>
      <c r="CM7" s="743">
        <v>21</v>
      </c>
      <c r="CN7" s="744"/>
      <c r="CO7" s="744"/>
      <c r="CP7" s="744"/>
      <c r="CQ7" s="745"/>
      <c r="CR7" s="743">
        <v>5</v>
      </c>
      <c r="CS7" s="744"/>
      <c r="CT7" s="744"/>
      <c r="CU7" s="744"/>
      <c r="CV7" s="745"/>
      <c r="CW7" s="743" t="s">
        <v>556</v>
      </c>
      <c r="CX7" s="744"/>
      <c r="CY7" s="744"/>
      <c r="CZ7" s="744"/>
      <c r="DA7" s="745"/>
      <c r="DB7" s="743" t="s">
        <v>556</v>
      </c>
      <c r="DC7" s="744"/>
      <c r="DD7" s="744"/>
      <c r="DE7" s="744"/>
      <c r="DF7" s="745"/>
      <c r="DG7" s="743" t="s">
        <v>556</v>
      </c>
      <c r="DH7" s="744"/>
      <c r="DI7" s="744"/>
      <c r="DJ7" s="744"/>
      <c r="DK7" s="745"/>
      <c r="DL7" s="743" t="s">
        <v>556</v>
      </c>
      <c r="DM7" s="744"/>
      <c r="DN7" s="744"/>
      <c r="DO7" s="744"/>
      <c r="DP7" s="745"/>
      <c r="DQ7" s="743" t="s">
        <v>556</v>
      </c>
      <c r="DR7" s="744"/>
      <c r="DS7" s="744"/>
      <c r="DT7" s="744"/>
      <c r="DU7" s="745"/>
      <c r="DV7" s="746"/>
      <c r="DW7" s="747"/>
      <c r="DX7" s="747"/>
      <c r="DY7" s="747"/>
      <c r="DZ7" s="748"/>
      <c r="EA7" s="234"/>
    </row>
    <row r="8" spans="1:131" s="235" customFormat="1" ht="26.25" customHeight="1" x14ac:dyDescent="0.2">
      <c r="A8" s="238">
        <v>2</v>
      </c>
      <c r="B8" s="780" t="s">
        <v>375</v>
      </c>
      <c r="C8" s="781"/>
      <c r="D8" s="781"/>
      <c r="E8" s="781"/>
      <c r="F8" s="781"/>
      <c r="G8" s="781"/>
      <c r="H8" s="781"/>
      <c r="I8" s="781"/>
      <c r="J8" s="781"/>
      <c r="K8" s="781"/>
      <c r="L8" s="781"/>
      <c r="M8" s="781"/>
      <c r="N8" s="781"/>
      <c r="O8" s="781"/>
      <c r="P8" s="782"/>
      <c r="Q8" s="783">
        <v>750</v>
      </c>
      <c r="R8" s="784"/>
      <c r="S8" s="784"/>
      <c r="T8" s="784"/>
      <c r="U8" s="784"/>
      <c r="V8" s="784">
        <v>750</v>
      </c>
      <c r="W8" s="784"/>
      <c r="X8" s="784"/>
      <c r="Y8" s="784"/>
      <c r="Z8" s="784"/>
      <c r="AA8" s="784" t="s">
        <v>556</v>
      </c>
      <c r="AB8" s="784"/>
      <c r="AC8" s="784"/>
      <c r="AD8" s="784"/>
      <c r="AE8" s="785"/>
      <c r="AF8" s="786" t="s">
        <v>121</v>
      </c>
      <c r="AG8" s="787"/>
      <c r="AH8" s="787"/>
      <c r="AI8" s="787"/>
      <c r="AJ8" s="788"/>
      <c r="AK8" s="769" t="s">
        <v>556</v>
      </c>
      <c r="AL8" s="770"/>
      <c r="AM8" s="770"/>
      <c r="AN8" s="770"/>
      <c r="AO8" s="770"/>
      <c r="AP8" s="770" t="s">
        <v>556</v>
      </c>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c r="BT8" s="774"/>
      <c r="BU8" s="774"/>
      <c r="BV8" s="774"/>
      <c r="BW8" s="774"/>
      <c r="BX8" s="774"/>
      <c r="BY8" s="774"/>
      <c r="BZ8" s="774"/>
      <c r="CA8" s="774"/>
      <c r="CB8" s="774"/>
      <c r="CC8" s="774"/>
      <c r="CD8" s="774"/>
      <c r="CE8" s="774"/>
      <c r="CF8" s="774"/>
      <c r="CG8" s="775"/>
      <c r="CH8" s="776"/>
      <c r="CI8" s="777"/>
      <c r="CJ8" s="777"/>
      <c r="CK8" s="777"/>
      <c r="CL8" s="778"/>
      <c r="CM8" s="776"/>
      <c r="CN8" s="777"/>
      <c r="CO8" s="777"/>
      <c r="CP8" s="777"/>
      <c r="CQ8" s="778"/>
      <c r="CR8" s="776"/>
      <c r="CS8" s="777"/>
      <c r="CT8" s="777"/>
      <c r="CU8" s="777"/>
      <c r="CV8" s="778"/>
      <c r="CW8" s="776"/>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34"/>
    </row>
    <row r="9" spans="1:131" s="235" customFormat="1" ht="26.25" customHeight="1" x14ac:dyDescent="0.2">
      <c r="A9" s="238">
        <v>3</v>
      </c>
      <c r="B9" s="780" t="s">
        <v>376</v>
      </c>
      <c r="C9" s="781"/>
      <c r="D9" s="781"/>
      <c r="E9" s="781"/>
      <c r="F9" s="781"/>
      <c r="G9" s="781"/>
      <c r="H9" s="781"/>
      <c r="I9" s="781"/>
      <c r="J9" s="781"/>
      <c r="K9" s="781"/>
      <c r="L9" s="781"/>
      <c r="M9" s="781"/>
      <c r="N9" s="781"/>
      <c r="O9" s="781"/>
      <c r="P9" s="782"/>
      <c r="Q9" s="783">
        <v>4633</v>
      </c>
      <c r="R9" s="784"/>
      <c r="S9" s="784"/>
      <c r="T9" s="784"/>
      <c r="U9" s="784"/>
      <c r="V9" s="784">
        <v>4633</v>
      </c>
      <c r="W9" s="784"/>
      <c r="X9" s="784"/>
      <c r="Y9" s="784"/>
      <c r="Z9" s="784"/>
      <c r="AA9" s="784" t="s">
        <v>556</v>
      </c>
      <c r="AB9" s="784"/>
      <c r="AC9" s="784"/>
      <c r="AD9" s="784"/>
      <c r="AE9" s="785"/>
      <c r="AF9" s="786" t="s">
        <v>121</v>
      </c>
      <c r="AG9" s="787"/>
      <c r="AH9" s="787"/>
      <c r="AI9" s="787"/>
      <c r="AJ9" s="788"/>
      <c r="AK9" s="769" t="s">
        <v>556</v>
      </c>
      <c r="AL9" s="770"/>
      <c r="AM9" s="770"/>
      <c r="AN9" s="770"/>
      <c r="AO9" s="770"/>
      <c r="AP9" s="770" t="s">
        <v>556</v>
      </c>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2">
      <c r="A10" s="238">
        <v>4</v>
      </c>
      <c r="B10" s="780" t="s">
        <v>377</v>
      </c>
      <c r="C10" s="781"/>
      <c r="D10" s="781"/>
      <c r="E10" s="781"/>
      <c r="F10" s="781"/>
      <c r="G10" s="781"/>
      <c r="H10" s="781"/>
      <c r="I10" s="781"/>
      <c r="J10" s="781"/>
      <c r="K10" s="781"/>
      <c r="L10" s="781"/>
      <c r="M10" s="781"/>
      <c r="N10" s="781"/>
      <c r="O10" s="781"/>
      <c r="P10" s="782"/>
      <c r="Q10" s="783">
        <v>2519</v>
      </c>
      <c r="R10" s="784"/>
      <c r="S10" s="784"/>
      <c r="T10" s="784"/>
      <c r="U10" s="784"/>
      <c r="V10" s="784">
        <v>2519</v>
      </c>
      <c r="W10" s="784"/>
      <c r="X10" s="784"/>
      <c r="Y10" s="784"/>
      <c r="Z10" s="784"/>
      <c r="AA10" s="784" t="s">
        <v>556</v>
      </c>
      <c r="AB10" s="784"/>
      <c r="AC10" s="784"/>
      <c r="AD10" s="784"/>
      <c r="AE10" s="785"/>
      <c r="AF10" s="786" t="s">
        <v>121</v>
      </c>
      <c r="AG10" s="787"/>
      <c r="AH10" s="787"/>
      <c r="AI10" s="787"/>
      <c r="AJ10" s="788"/>
      <c r="AK10" s="769" t="s">
        <v>556</v>
      </c>
      <c r="AL10" s="770"/>
      <c r="AM10" s="770"/>
      <c r="AN10" s="770"/>
      <c r="AO10" s="770"/>
      <c r="AP10" s="770" t="s">
        <v>556</v>
      </c>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2">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2">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2">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2">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2">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2">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2">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2">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2">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2">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5">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2">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378</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5">
      <c r="A23" s="240" t="s">
        <v>379</v>
      </c>
      <c r="B23" s="789" t="s">
        <v>380</v>
      </c>
      <c r="C23" s="790"/>
      <c r="D23" s="790"/>
      <c r="E23" s="790"/>
      <c r="F23" s="790"/>
      <c r="G23" s="790"/>
      <c r="H23" s="790"/>
      <c r="I23" s="790"/>
      <c r="J23" s="790"/>
      <c r="K23" s="790"/>
      <c r="L23" s="790"/>
      <c r="M23" s="790"/>
      <c r="N23" s="790"/>
      <c r="O23" s="790"/>
      <c r="P23" s="791"/>
      <c r="Q23" s="792">
        <v>36488</v>
      </c>
      <c r="R23" s="793"/>
      <c r="S23" s="793"/>
      <c r="T23" s="793"/>
      <c r="U23" s="793"/>
      <c r="V23" s="793">
        <v>35112</v>
      </c>
      <c r="W23" s="793"/>
      <c r="X23" s="793"/>
      <c r="Y23" s="793"/>
      <c r="Z23" s="793"/>
      <c r="AA23" s="793">
        <v>1376</v>
      </c>
      <c r="AB23" s="793"/>
      <c r="AC23" s="793"/>
      <c r="AD23" s="793"/>
      <c r="AE23" s="794"/>
      <c r="AF23" s="795">
        <v>1047</v>
      </c>
      <c r="AG23" s="793"/>
      <c r="AH23" s="793"/>
      <c r="AI23" s="793"/>
      <c r="AJ23" s="796"/>
      <c r="AK23" s="797"/>
      <c r="AL23" s="798"/>
      <c r="AM23" s="798"/>
      <c r="AN23" s="798"/>
      <c r="AO23" s="798"/>
      <c r="AP23" s="793">
        <v>31678</v>
      </c>
      <c r="AQ23" s="793"/>
      <c r="AR23" s="793"/>
      <c r="AS23" s="793"/>
      <c r="AT23" s="793"/>
      <c r="AU23" s="809"/>
      <c r="AV23" s="809"/>
      <c r="AW23" s="809"/>
      <c r="AX23" s="809"/>
      <c r="AY23" s="810"/>
      <c r="AZ23" s="811" t="s">
        <v>121</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2">
      <c r="A24" s="808" t="s">
        <v>381</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5">
      <c r="A25" s="725" t="s">
        <v>382</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2">
      <c r="A26" s="727" t="s">
        <v>357</v>
      </c>
      <c r="B26" s="728"/>
      <c r="C26" s="728"/>
      <c r="D26" s="728"/>
      <c r="E26" s="728"/>
      <c r="F26" s="728"/>
      <c r="G26" s="728"/>
      <c r="H26" s="728"/>
      <c r="I26" s="728"/>
      <c r="J26" s="728"/>
      <c r="K26" s="728"/>
      <c r="L26" s="728"/>
      <c r="M26" s="728"/>
      <c r="N26" s="728"/>
      <c r="O26" s="728"/>
      <c r="P26" s="729"/>
      <c r="Q26" s="733" t="s">
        <v>383</v>
      </c>
      <c r="R26" s="734"/>
      <c r="S26" s="734"/>
      <c r="T26" s="734"/>
      <c r="U26" s="735"/>
      <c r="V26" s="733" t="s">
        <v>384</v>
      </c>
      <c r="W26" s="734"/>
      <c r="X26" s="734"/>
      <c r="Y26" s="734"/>
      <c r="Z26" s="735"/>
      <c r="AA26" s="733" t="s">
        <v>385</v>
      </c>
      <c r="AB26" s="734"/>
      <c r="AC26" s="734"/>
      <c r="AD26" s="734"/>
      <c r="AE26" s="734"/>
      <c r="AF26" s="814" t="s">
        <v>386</v>
      </c>
      <c r="AG26" s="815"/>
      <c r="AH26" s="815"/>
      <c r="AI26" s="815"/>
      <c r="AJ26" s="816"/>
      <c r="AK26" s="734" t="s">
        <v>387</v>
      </c>
      <c r="AL26" s="734"/>
      <c r="AM26" s="734"/>
      <c r="AN26" s="734"/>
      <c r="AO26" s="735"/>
      <c r="AP26" s="733" t="s">
        <v>388</v>
      </c>
      <c r="AQ26" s="734"/>
      <c r="AR26" s="734"/>
      <c r="AS26" s="734"/>
      <c r="AT26" s="735"/>
      <c r="AU26" s="733" t="s">
        <v>389</v>
      </c>
      <c r="AV26" s="734"/>
      <c r="AW26" s="734"/>
      <c r="AX26" s="734"/>
      <c r="AY26" s="735"/>
      <c r="AZ26" s="733" t="s">
        <v>390</v>
      </c>
      <c r="BA26" s="734"/>
      <c r="BB26" s="734"/>
      <c r="BC26" s="734"/>
      <c r="BD26" s="735"/>
      <c r="BE26" s="733" t="s">
        <v>364</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5">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2">
      <c r="A28" s="242">
        <v>1</v>
      </c>
      <c r="B28" s="749" t="s">
        <v>391</v>
      </c>
      <c r="C28" s="750"/>
      <c r="D28" s="750"/>
      <c r="E28" s="750"/>
      <c r="F28" s="750"/>
      <c r="G28" s="750"/>
      <c r="H28" s="750"/>
      <c r="I28" s="750"/>
      <c r="J28" s="750"/>
      <c r="K28" s="750"/>
      <c r="L28" s="750"/>
      <c r="M28" s="750"/>
      <c r="N28" s="750"/>
      <c r="O28" s="750"/>
      <c r="P28" s="751"/>
      <c r="Q28" s="822">
        <v>7065</v>
      </c>
      <c r="R28" s="823"/>
      <c r="S28" s="823"/>
      <c r="T28" s="823"/>
      <c r="U28" s="823"/>
      <c r="V28" s="823">
        <v>7003</v>
      </c>
      <c r="W28" s="823"/>
      <c r="X28" s="823"/>
      <c r="Y28" s="823"/>
      <c r="Z28" s="823"/>
      <c r="AA28" s="823">
        <v>62</v>
      </c>
      <c r="AB28" s="823"/>
      <c r="AC28" s="823"/>
      <c r="AD28" s="823"/>
      <c r="AE28" s="824"/>
      <c r="AF28" s="825">
        <v>62</v>
      </c>
      <c r="AG28" s="823"/>
      <c r="AH28" s="823"/>
      <c r="AI28" s="823"/>
      <c r="AJ28" s="826"/>
      <c r="AK28" s="827">
        <v>626</v>
      </c>
      <c r="AL28" s="828"/>
      <c r="AM28" s="828"/>
      <c r="AN28" s="828"/>
      <c r="AO28" s="828"/>
      <c r="AP28" s="828" t="s">
        <v>556</v>
      </c>
      <c r="AQ28" s="828"/>
      <c r="AR28" s="828"/>
      <c r="AS28" s="828"/>
      <c r="AT28" s="828"/>
      <c r="AU28" s="828" t="s">
        <v>556</v>
      </c>
      <c r="AV28" s="828"/>
      <c r="AW28" s="828"/>
      <c r="AX28" s="828"/>
      <c r="AY28" s="828"/>
      <c r="AZ28" s="829" t="s">
        <v>556</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2">
      <c r="A29" s="242">
        <v>2</v>
      </c>
      <c r="B29" s="780" t="s">
        <v>392</v>
      </c>
      <c r="C29" s="781"/>
      <c r="D29" s="781"/>
      <c r="E29" s="781"/>
      <c r="F29" s="781"/>
      <c r="G29" s="781"/>
      <c r="H29" s="781"/>
      <c r="I29" s="781"/>
      <c r="J29" s="781"/>
      <c r="K29" s="781"/>
      <c r="L29" s="781"/>
      <c r="M29" s="781"/>
      <c r="N29" s="781"/>
      <c r="O29" s="781"/>
      <c r="P29" s="782"/>
      <c r="Q29" s="783">
        <v>1104</v>
      </c>
      <c r="R29" s="784"/>
      <c r="S29" s="784"/>
      <c r="T29" s="784"/>
      <c r="U29" s="784"/>
      <c r="V29" s="784">
        <v>1064</v>
      </c>
      <c r="W29" s="784"/>
      <c r="X29" s="784"/>
      <c r="Y29" s="784"/>
      <c r="Z29" s="784"/>
      <c r="AA29" s="784">
        <v>40</v>
      </c>
      <c r="AB29" s="784"/>
      <c r="AC29" s="784"/>
      <c r="AD29" s="784"/>
      <c r="AE29" s="785"/>
      <c r="AF29" s="786">
        <v>40</v>
      </c>
      <c r="AG29" s="787"/>
      <c r="AH29" s="787"/>
      <c r="AI29" s="787"/>
      <c r="AJ29" s="788"/>
      <c r="AK29" s="834">
        <v>274</v>
      </c>
      <c r="AL29" s="830"/>
      <c r="AM29" s="830"/>
      <c r="AN29" s="830"/>
      <c r="AO29" s="830"/>
      <c r="AP29" s="830" t="s">
        <v>556</v>
      </c>
      <c r="AQ29" s="830"/>
      <c r="AR29" s="830"/>
      <c r="AS29" s="830"/>
      <c r="AT29" s="830"/>
      <c r="AU29" s="830" t="s">
        <v>556</v>
      </c>
      <c r="AV29" s="830"/>
      <c r="AW29" s="830"/>
      <c r="AX29" s="830"/>
      <c r="AY29" s="830"/>
      <c r="AZ29" s="831" t="s">
        <v>556</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2">
      <c r="A30" s="242">
        <v>3</v>
      </c>
      <c r="B30" s="780" t="s">
        <v>393</v>
      </c>
      <c r="C30" s="781"/>
      <c r="D30" s="781"/>
      <c r="E30" s="781"/>
      <c r="F30" s="781"/>
      <c r="G30" s="781"/>
      <c r="H30" s="781"/>
      <c r="I30" s="781"/>
      <c r="J30" s="781"/>
      <c r="K30" s="781"/>
      <c r="L30" s="781"/>
      <c r="M30" s="781"/>
      <c r="N30" s="781"/>
      <c r="O30" s="781"/>
      <c r="P30" s="782"/>
      <c r="Q30" s="783">
        <v>7315</v>
      </c>
      <c r="R30" s="784"/>
      <c r="S30" s="784"/>
      <c r="T30" s="784"/>
      <c r="U30" s="784"/>
      <c r="V30" s="784">
        <v>6737</v>
      </c>
      <c r="W30" s="784"/>
      <c r="X30" s="784"/>
      <c r="Y30" s="784"/>
      <c r="Z30" s="784"/>
      <c r="AA30" s="784">
        <v>578</v>
      </c>
      <c r="AB30" s="784"/>
      <c r="AC30" s="784"/>
      <c r="AD30" s="784"/>
      <c r="AE30" s="785"/>
      <c r="AF30" s="786">
        <v>578</v>
      </c>
      <c r="AG30" s="787"/>
      <c r="AH30" s="787"/>
      <c r="AI30" s="787"/>
      <c r="AJ30" s="788"/>
      <c r="AK30" s="834">
        <v>1065</v>
      </c>
      <c r="AL30" s="830"/>
      <c r="AM30" s="830"/>
      <c r="AN30" s="830"/>
      <c r="AO30" s="830"/>
      <c r="AP30" s="830" t="s">
        <v>556</v>
      </c>
      <c r="AQ30" s="830"/>
      <c r="AR30" s="830"/>
      <c r="AS30" s="830"/>
      <c r="AT30" s="830"/>
      <c r="AU30" s="830" t="s">
        <v>556</v>
      </c>
      <c r="AV30" s="830"/>
      <c r="AW30" s="830"/>
      <c r="AX30" s="830"/>
      <c r="AY30" s="830"/>
      <c r="AZ30" s="831" t="s">
        <v>556</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2">
      <c r="A31" s="242">
        <v>4</v>
      </c>
      <c r="B31" s="780" t="s">
        <v>394</v>
      </c>
      <c r="C31" s="781"/>
      <c r="D31" s="781"/>
      <c r="E31" s="781"/>
      <c r="F31" s="781"/>
      <c r="G31" s="781"/>
      <c r="H31" s="781"/>
      <c r="I31" s="781"/>
      <c r="J31" s="781"/>
      <c r="K31" s="781"/>
      <c r="L31" s="781"/>
      <c r="M31" s="781"/>
      <c r="N31" s="781"/>
      <c r="O31" s="781"/>
      <c r="P31" s="782"/>
      <c r="Q31" s="783">
        <v>1338</v>
      </c>
      <c r="R31" s="784"/>
      <c r="S31" s="784"/>
      <c r="T31" s="784"/>
      <c r="U31" s="784"/>
      <c r="V31" s="784">
        <v>1119</v>
      </c>
      <c r="W31" s="784"/>
      <c r="X31" s="784"/>
      <c r="Y31" s="784"/>
      <c r="Z31" s="784"/>
      <c r="AA31" s="784">
        <v>219</v>
      </c>
      <c r="AB31" s="784"/>
      <c r="AC31" s="784"/>
      <c r="AD31" s="784"/>
      <c r="AE31" s="785"/>
      <c r="AF31" s="786">
        <v>2962</v>
      </c>
      <c r="AG31" s="787"/>
      <c r="AH31" s="787"/>
      <c r="AI31" s="787"/>
      <c r="AJ31" s="788"/>
      <c r="AK31" s="834">
        <v>669</v>
      </c>
      <c r="AL31" s="830"/>
      <c r="AM31" s="830"/>
      <c r="AN31" s="830"/>
      <c r="AO31" s="830"/>
      <c r="AP31" s="830">
        <v>5908</v>
      </c>
      <c r="AQ31" s="830"/>
      <c r="AR31" s="830"/>
      <c r="AS31" s="830"/>
      <c r="AT31" s="830"/>
      <c r="AU31" s="830">
        <v>95</v>
      </c>
      <c r="AV31" s="830"/>
      <c r="AW31" s="830"/>
      <c r="AX31" s="830"/>
      <c r="AY31" s="830"/>
      <c r="AZ31" s="831" t="s">
        <v>556</v>
      </c>
      <c r="BA31" s="831"/>
      <c r="BB31" s="831"/>
      <c r="BC31" s="831"/>
      <c r="BD31" s="831"/>
      <c r="BE31" s="832" t="s">
        <v>395</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2">
      <c r="A32" s="242">
        <v>5</v>
      </c>
      <c r="B32" s="780" t="s">
        <v>396</v>
      </c>
      <c r="C32" s="781"/>
      <c r="D32" s="781"/>
      <c r="E32" s="781"/>
      <c r="F32" s="781"/>
      <c r="G32" s="781"/>
      <c r="H32" s="781"/>
      <c r="I32" s="781"/>
      <c r="J32" s="781"/>
      <c r="K32" s="781"/>
      <c r="L32" s="781"/>
      <c r="M32" s="781"/>
      <c r="N32" s="781"/>
      <c r="O32" s="781"/>
      <c r="P32" s="782"/>
      <c r="Q32" s="783">
        <v>769</v>
      </c>
      <c r="R32" s="784"/>
      <c r="S32" s="784"/>
      <c r="T32" s="784"/>
      <c r="U32" s="784"/>
      <c r="V32" s="784">
        <v>712</v>
      </c>
      <c r="W32" s="784"/>
      <c r="X32" s="784"/>
      <c r="Y32" s="784"/>
      <c r="Z32" s="784"/>
      <c r="AA32" s="784">
        <v>57</v>
      </c>
      <c r="AB32" s="784"/>
      <c r="AC32" s="784"/>
      <c r="AD32" s="784"/>
      <c r="AE32" s="785"/>
      <c r="AF32" s="786">
        <v>304</v>
      </c>
      <c r="AG32" s="787"/>
      <c r="AH32" s="787"/>
      <c r="AI32" s="787"/>
      <c r="AJ32" s="788"/>
      <c r="AK32" s="834">
        <v>462</v>
      </c>
      <c r="AL32" s="830"/>
      <c r="AM32" s="830"/>
      <c r="AN32" s="830"/>
      <c r="AO32" s="830"/>
      <c r="AP32" s="830">
        <v>6296</v>
      </c>
      <c r="AQ32" s="830"/>
      <c r="AR32" s="830"/>
      <c r="AS32" s="830"/>
      <c r="AT32" s="830"/>
      <c r="AU32" s="830">
        <v>6038</v>
      </c>
      <c r="AV32" s="830"/>
      <c r="AW32" s="830"/>
      <c r="AX32" s="830"/>
      <c r="AY32" s="830"/>
      <c r="AZ32" s="831" t="s">
        <v>556</v>
      </c>
      <c r="BA32" s="831"/>
      <c r="BB32" s="831"/>
      <c r="BC32" s="831"/>
      <c r="BD32" s="831"/>
      <c r="BE32" s="832" t="s">
        <v>395</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2">
      <c r="A33" s="242">
        <v>6</v>
      </c>
      <c r="B33" s="780" t="s">
        <v>397</v>
      </c>
      <c r="C33" s="781"/>
      <c r="D33" s="781"/>
      <c r="E33" s="781"/>
      <c r="F33" s="781"/>
      <c r="G33" s="781"/>
      <c r="H33" s="781"/>
      <c r="I33" s="781"/>
      <c r="J33" s="781"/>
      <c r="K33" s="781"/>
      <c r="L33" s="781"/>
      <c r="M33" s="781"/>
      <c r="N33" s="781"/>
      <c r="O33" s="781"/>
      <c r="P33" s="782"/>
      <c r="Q33" s="783">
        <v>69777</v>
      </c>
      <c r="R33" s="784"/>
      <c r="S33" s="784"/>
      <c r="T33" s="784"/>
      <c r="U33" s="784"/>
      <c r="V33" s="784">
        <v>62406</v>
      </c>
      <c r="W33" s="784"/>
      <c r="X33" s="784"/>
      <c r="Y33" s="784"/>
      <c r="Z33" s="784"/>
      <c r="AA33" s="784">
        <v>7371</v>
      </c>
      <c r="AB33" s="784"/>
      <c r="AC33" s="784"/>
      <c r="AD33" s="784"/>
      <c r="AE33" s="785"/>
      <c r="AF33" s="786">
        <v>29472</v>
      </c>
      <c r="AG33" s="787"/>
      <c r="AH33" s="787"/>
      <c r="AI33" s="787"/>
      <c r="AJ33" s="788"/>
      <c r="AK33" s="834">
        <v>1359</v>
      </c>
      <c r="AL33" s="830"/>
      <c r="AM33" s="830"/>
      <c r="AN33" s="830"/>
      <c r="AO33" s="830"/>
      <c r="AP33" s="830" t="s">
        <v>556</v>
      </c>
      <c r="AQ33" s="830"/>
      <c r="AR33" s="830"/>
      <c r="AS33" s="830"/>
      <c r="AT33" s="830"/>
      <c r="AU33" s="830">
        <v>3000</v>
      </c>
      <c r="AV33" s="830"/>
      <c r="AW33" s="830"/>
      <c r="AX33" s="830"/>
      <c r="AY33" s="830"/>
      <c r="AZ33" s="831" t="s">
        <v>556</v>
      </c>
      <c r="BA33" s="831"/>
      <c r="BB33" s="831"/>
      <c r="BC33" s="831"/>
      <c r="BD33" s="831"/>
      <c r="BE33" s="832" t="s">
        <v>395</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2">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2">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2">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2">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2">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2">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2">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2">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2">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2">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2">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2">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2">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2">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2">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2">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2">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2">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2">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2">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2">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2">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2">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2">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2">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2">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2">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5">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2">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398</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5">
      <c r="A63" s="240" t="s">
        <v>379</v>
      </c>
      <c r="B63" s="789" t="s">
        <v>399</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33419</v>
      </c>
      <c r="AG63" s="844"/>
      <c r="AH63" s="844"/>
      <c r="AI63" s="844"/>
      <c r="AJ63" s="845"/>
      <c r="AK63" s="846"/>
      <c r="AL63" s="841"/>
      <c r="AM63" s="841"/>
      <c r="AN63" s="841"/>
      <c r="AO63" s="841"/>
      <c r="AP63" s="844">
        <v>12204</v>
      </c>
      <c r="AQ63" s="844"/>
      <c r="AR63" s="844"/>
      <c r="AS63" s="844"/>
      <c r="AT63" s="844"/>
      <c r="AU63" s="844">
        <v>9133</v>
      </c>
      <c r="AV63" s="844"/>
      <c r="AW63" s="844"/>
      <c r="AX63" s="844"/>
      <c r="AY63" s="844"/>
      <c r="AZ63" s="848"/>
      <c r="BA63" s="848"/>
      <c r="BB63" s="848"/>
      <c r="BC63" s="848"/>
      <c r="BD63" s="848"/>
      <c r="BE63" s="849"/>
      <c r="BF63" s="849"/>
      <c r="BG63" s="849"/>
      <c r="BH63" s="849"/>
      <c r="BI63" s="850"/>
      <c r="BJ63" s="851" t="s">
        <v>121</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5">
      <c r="A65" s="232" t="s">
        <v>400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2">
      <c r="A66" s="727" t="s">
        <v>401</v>
      </c>
      <c r="B66" s="728"/>
      <c r="C66" s="728"/>
      <c r="D66" s="728"/>
      <c r="E66" s="728"/>
      <c r="F66" s="728"/>
      <c r="G66" s="728"/>
      <c r="H66" s="728"/>
      <c r="I66" s="728"/>
      <c r="J66" s="728"/>
      <c r="K66" s="728"/>
      <c r="L66" s="728"/>
      <c r="M66" s="728"/>
      <c r="N66" s="728"/>
      <c r="O66" s="728"/>
      <c r="P66" s="729"/>
      <c r="Q66" s="733" t="s">
        <v>383</v>
      </c>
      <c r="R66" s="734"/>
      <c r="S66" s="734"/>
      <c r="T66" s="734"/>
      <c r="U66" s="735"/>
      <c r="V66" s="733" t="s">
        <v>384</v>
      </c>
      <c r="W66" s="734"/>
      <c r="X66" s="734"/>
      <c r="Y66" s="734"/>
      <c r="Z66" s="735"/>
      <c r="AA66" s="733" t="s">
        <v>385</v>
      </c>
      <c r="AB66" s="734"/>
      <c r="AC66" s="734"/>
      <c r="AD66" s="734"/>
      <c r="AE66" s="735"/>
      <c r="AF66" s="854" t="s">
        <v>386</v>
      </c>
      <c r="AG66" s="815"/>
      <c r="AH66" s="815"/>
      <c r="AI66" s="815"/>
      <c r="AJ66" s="855"/>
      <c r="AK66" s="733" t="s">
        <v>387</v>
      </c>
      <c r="AL66" s="728"/>
      <c r="AM66" s="728"/>
      <c r="AN66" s="728"/>
      <c r="AO66" s="729"/>
      <c r="AP66" s="733" t="s">
        <v>388</v>
      </c>
      <c r="AQ66" s="734"/>
      <c r="AR66" s="734"/>
      <c r="AS66" s="734"/>
      <c r="AT66" s="735"/>
      <c r="AU66" s="733" t="s">
        <v>402</v>
      </c>
      <c r="AV66" s="734"/>
      <c r="AW66" s="734"/>
      <c r="AX66" s="734"/>
      <c r="AY66" s="735"/>
      <c r="AZ66" s="733" t="s">
        <v>364</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5">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2">
      <c r="A68" s="236">
        <v>1</v>
      </c>
      <c r="B68" s="869" t="s">
        <v>558</v>
      </c>
      <c r="C68" s="870"/>
      <c r="D68" s="870"/>
      <c r="E68" s="870"/>
      <c r="F68" s="870"/>
      <c r="G68" s="870"/>
      <c r="H68" s="870"/>
      <c r="I68" s="870"/>
      <c r="J68" s="870"/>
      <c r="K68" s="870"/>
      <c r="L68" s="870"/>
      <c r="M68" s="870"/>
      <c r="N68" s="870"/>
      <c r="O68" s="870"/>
      <c r="P68" s="871"/>
      <c r="Q68" s="872">
        <v>4557</v>
      </c>
      <c r="R68" s="866"/>
      <c r="S68" s="866"/>
      <c r="T68" s="866"/>
      <c r="U68" s="866"/>
      <c r="V68" s="866">
        <v>3585</v>
      </c>
      <c r="W68" s="866"/>
      <c r="X68" s="866"/>
      <c r="Y68" s="866"/>
      <c r="Z68" s="866"/>
      <c r="AA68" s="866">
        <v>972</v>
      </c>
      <c r="AB68" s="866"/>
      <c r="AC68" s="866"/>
      <c r="AD68" s="866"/>
      <c r="AE68" s="866"/>
      <c r="AF68" s="866">
        <v>972</v>
      </c>
      <c r="AG68" s="866"/>
      <c r="AH68" s="866"/>
      <c r="AI68" s="866"/>
      <c r="AJ68" s="866"/>
      <c r="AK68" s="866">
        <v>2</v>
      </c>
      <c r="AL68" s="866"/>
      <c r="AM68" s="866"/>
      <c r="AN68" s="866"/>
      <c r="AO68" s="866"/>
      <c r="AP68" s="866" t="s">
        <v>556</v>
      </c>
      <c r="AQ68" s="866"/>
      <c r="AR68" s="866"/>
      <c r="AS68" s="866"/>
      <c r="AT68" s="866"/>
      <c r="AU68" s="866" t="s">
        <v>556</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2">
      <c r="A69" s="238">
        <v>2</v>
      </c>
      <c r="B69" s="873" t="s">
        <v>559</v>
      </c>
      <c r="C69" s="874"/>
      <c r="D69" s="874"/>
      <c r="E69" s="874"/>
      <c r="F69" s="874"/>
      <c r="G69" s="874"/>
      <c r="H69" s="874"/>
      <c r="I69" s="874"/>
      <c r="J69" s="874"/>
      <c r="K69" s="874"/>
      <c r="L69" s="874"/>
      <c r="M69" s="874"/>
      <c r="N69" s="874"/>
      <c r="O69" s="874"/>
      <c r="P69" s="875"/>
      <c r="Q69" s="876">
        <v>101</v>
      </c>
      <c r="R69" s="830"/>
      <c r="S69" s="830"/>
      <c r="T69" s="830"/>
      <c r="U69" s="830"/>
      <c r="V69" s="830">
        <v>70</v>
      </c>
      <c r="W69" s="830"/>
      <c r="X69" s="830"/>
      <c r="Y69" s="830"/>
      <c r="Z69" s="830"/>
      <c r="AA69" s="830">
        <v>31</v>
      </c>
      <c r="AB69" s="830"/>
      <c r="AC69" s="830"/>
      <c r="AD69" s="830"/>
      <c r="AE69" s="830"/>
      <c r="AF69" s="830">
        <v>31</v>
      </c>
      <c r="AG69" s="830"/>
      <c r="AH69" s="830"/>
      <c r="AI69" s="830"/>
      <c r="AJ69" s="830"/>
      <c r="AK69" s="830" t="s">
        <v>556</v>
      </c>
      <c r="AL69" s="830"/>
      <c r="AM69" s="830"/>
      <c r="AN69" s="830"/>
      <c r="AO69" s="830"/>
      <c r="AP69" s="830" t="s">
        <v>556</v>
      </c>
      <c r="AQ69" s="830"/>
      <c r="AR69" s="830"/>
      <c r="AS69" s="830"/>
      <c r="AT69" s="830"/>
      <c r="AU69" s="830" t="s">
        <v>556</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2">
      <c r="A70" s="238">
        <v>3</v>
      </c>
      <c r="B70" s="873" t="s">
        <v>560</v>
      </c>
      <c r="C70" s="874"/>
      <c r="D70" s="874"/>
      <c r="E70" s="874"/>
      <c r="F70" s="874"/>
      <c r="G70" s="874"/>
      <c r="H70" s="874"/>
      <c r="I70" s="874"/>
      <c r="J70" s="874"/>
      <c r="K70" s="874"/>
      <c r="L70" s="874"/>
      <c r="M70" s="874"/>
      <c r="N70" s="874"/>
      <c r="O70" s="874"/>
      <c r="P70" s="875"/>
      <c r="Q70" s="876">
        <v>80</v>
      </c>
      <c r="R70" s="830"/>
      <c r="S70" s="830"/>
      <c r="T70" s="830"/>
      <c r="U70" s="830"/>
      <c r="V70" s="830">
        <v>73</v>
      </c>
      <c r="W70" s="830"/>
      <c r="X70" s="830"/>
      <c r="Y70" s="830"/>
      <c r="Z70" s="830"/>
      <c r="AA70" s="830">
        <v>7</v>
      </c>
      <c r="AB70" s="830"/>
      <c r="AC70" s="830"/>
      <c r="AD70" s="830"/>
      <c r="AE70" s="830"/>
      <c r="AF70" s="830">
        <v>7</v>
      </c>
      <c r="AG70" s="830"/>
      <c r="AH70" s="830"/>
      <c r="AI70" s="830"/>
      <c r="AJ70" s="830"/>
      <c r="AK70" s="830">
        <v>20</v>
      </c>
      <c r="AL70" s="830"/>
      <c r="AM70" s="830"/>
      <c r="AN70" s="830"/>
      <c r="AO70" s="830"/>
      <c r="AP70" s="830" t="s">
        <v>556</v>
      </c>
      <c r="AQ70" s="830"/>
      <c r="AR70" s="830"/>
      <c r="AS70" s="830"/>
      <c r="AT70" s="830"/>
      <c r="AU70" s="830" t="s">
        <v>556</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2">
      <c r="A71" s="238">
        <v>4</v>
      </c>
      <c r="B71" s="873" t="s">
        <v>561</v>
      </c>
      <c r="C71" s="874"/>
      <c r="D71" s="874"/>
      <c r="E71" s="874"/>
      <c r="F71" s="874"/>
      <c r="G71" s="874"/>
      <c r="H71" s="874"/>
      <c r="I71" s="874"/>
      <c r="J71" s="874"/>
      <c r="K71" s="874"/>
      <c r="L71" s="874"/>
      <c r="M71" s="874"/>
      <c r="N71" s="874"/>
      <c r="O71" s="874"/>
      <c r="P71" s="875"/>
      <c r="Q71" s="876">
        <v>141377</v>
      </c>
      <c r="R71" s="830"/>
      <c r="S71" s="830"/>
      <c r="T71" s="830"/>
      <c r="U71" s="830"/>
      <c r="V71" s="830">
        <v>138807</v>
      </c>
      <c r="W71" s="830"/>
      <c r="X71" s="830"/>
      <c r="Y71" s="830"/>
      <c r="Z71" s="830"/>
      <c r="AA71" s="830">
        <v>2570</v>
      </c>
      <c r="AB71" s="830"/>
      <c r="AC71" s="830"/>
      <c r="AD71" s="830"/>
      <c r="AE71" s="830"/>
      <c r="AF71" s="830">
        <v>2570</v>
      </c>
      <c r="AG71" s="830"/>
      <c r="AH71" s="830"/>
      <c r="AI71" s="830"/>
      <c r="AJ71" s="830"/>
      <c r="AK71" s="830" t="s">
        <v>556</v>
      </c>
      <c r="AL71" s="830"/>
      <c r="AM71" s="830"/>
      <c r="AN71" s="830"/>
      <c r="AO71" s="830"/>
      <c r="AP71" s="830" t="s">
        <v>556</v>
      </c>
      <c r="AQ71" s="830"/>
      <c r="AR71" s="830"/>
      <c r="AS71" s="830"/>
      <c r="AT71" s="830"/>
      <c r="AU71" s="830" t="s">
        <v>556</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2">
      <c r="A72" s="238">
        <v>5</v>
      </c>
      <c r="B72" s="873"/>
      <c r="C72" s="874"/>
      <c r="D72" s="874"/>
      <c r="E72" s="874"/>
      <c r="F72" s="874"/>
      <c r="G72" s="874"/>
      <c r="H72" s="874"/>
      <c r="I72" s="874"/>
      <c r="J72" s="874"/>
      <c r="K72" s="874"/>
      <c r="L72" s="874"/>
      <c r="M72" s="874"/>
      <c r="N72" s="874"/>
      <c r="O72" s="874"/>
      <c r="P72" s="875"/>
      <c r="Q72" s="876"/>
      <c r="R72" s="830"/>
      <c r="S72" s="830"/>
      <c r="T72" s="830"/>
      <c r="U72" s="830"/>
      <c r="V72" s="830"/>
      <c r="W72" s="830"/>
      <c r="X72" s="830"/>
      <c r="Y72" s="830"/>
      <c r="Z72" s="830"/>
      <c r="AA72" s="830"/>
      <c r="AB72" s="830"/>
      <c r="AC72" s="830"/>
      <c r="AD72" s="830"/>
      <c r="AE72" s="830"/>
      <c r="AF72" s="830"/>
      <c r="AG72" s="830"/>
      <c r="AH72" s="830"/>
      <c r="AI72" s="830"/>
      <c r="AJ72" s="830"/>
      <c r="AK72" s="830"/>
      <c r="AL72" s="830"/>
      <c r="AM72" s="830"/>
      <c r="AN72" s="830"/>
      <c r="AO72" s="830"/>
      <c r="AP72" s="830"/>
      <c r="AQ72" s="830"/>
      <c r="AR72" s="830"/>
      <c r="AS72" s="830"/>
      <c r="AT72" s="830"/>
      <c r="AU72" s="830"/>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2">
      <c r="A73" s="238">
        <v>6</v>
      </c>
      <c r="B73" s="873"/>
      <c r="C73" s="874"/>
      <c r="D73" s="874"/>
      <c r="E73" s="874"/>
      <c r="F73" s="874"/>
      <c r="G73" s="874"/>
      <c r="H73" s="874"/>
      <c r="I73" s="874"/>
      <c r="J73" s="874"/>
      <c r="K73" s="874"/>
      <c r="L73" s="874"/>
      <c r="M73" s="874"/>
      <c r="N73" s="874"/>
      <c r="O73" s="874"/>
      <c r="P73" s="875"/>
      <c r="Q73" s="876"/>
      <c r="R73" s="830"/>
      <c r="S73" s="830"/>
      <c r="T73" s="830"/>
      <c r="U73" s="830"/>
      <c r="V73" s="830"/>
      <c r="W73" s="830"/>
      <c r="X73" s="830"/>
      <c r="Y73" s="830"/>
      <c r="Z73" s="830"/>
      <c r="AA73" s="830"/>
      <c r="AB73" s="830"/>
      <c r="AC73" s="830"/>
      <c r="AD73" s="830"/>
      <c r="AE73" s="830"/>
      <c r="AF73" s="830"/>
      <c r="AG73" s="830"/>
      <c r="AH73" s="830"/>
      <c r="AI73" s="830"/>
      <c r="AJ73" s="830"/>
      <c r="AK73" s="830"/>
      <c r="AL73" s="830"/>
      <c r="AM73" s="830"/>
      <c r="AN73" s="830"/>
      <c r="AO73" s="830"/>
      <c r="AP73" s="830"/>
      <c r="AQ73" s="830"/>
      <c r="AR73" s="830"/>
      <c r="AS73" s="830"/>
      <c r="AT73" s="830"/>
      <c r="AU73" s="830"/>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2">
      <c r="A74" s="238">
        <v>7</v>
      </c>
      <c r="B74" s="873"/>
      <c r="C74" s="874"/>
      <c r="D74" s="874"/>
      <c r="E74" s="874"/>
      <c r="F74" s="874"/>
      <c r="G74" s="874"/>
      <c r="H74" s="874"/>
      <c r="I74" s="874"/>
      <c r="J74" s="874"/>
      <c r="K74" s="874"/>
      <c r="L74" s="874"/>
      <c r="M74" s="874"/>
      <c r="N74" s="874"/>
      <c r="O74" s="874"/>
      <c r="P74" s="875"/>
      <c r="Q74" s="876"/>
      <c r="R74" s="830"/>
      <c r="S74" s="830"/>
      <c r="T74" s="830"/>
      <c r="U74" s="830"/>
      <c r="V74" s="830"/>
      <c r="W74" s="830"/>
      <c r="X74" s="830"/>
      <c r="Y74" s="830"/>
      <c r="Z74" s="830"/>
      <c r="AA74" s="830"/>
      <c r="AB74" s="830"/>
      <c r="AC74" s="830"/>
      <c r="AD74" s="830"/>
      <c r="AE74" s="830"/>
      <c r="AF74" s="830"/>
      <c r="AG74" s="830"/>
      <c r="AH74" s="830"/>
      <c r="AI74" s="830"/>
      <c r="AJ74" s="830"/>
      <c r="AK74" s="830"/>
      <c r="AL74" s="830"/>
      <c r="AM74" s="830"/>
      <c r="AN74" s="830"/>
      <c r="AO74" s="830"/>
      <c r="AP74" s="830"/>
      <c r="AQ74" s="830"/>
      <c r="AR74" s="830"/>
      <c r="AS74" s="830"/>
      <c r="AT74" s="830"/>
      <c r="AU74" s="830"/>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2">
      <c r="A75" s="238">
        <v>8</v>
      </c>
      <c r="B75" s="873"/>
      <c r="C75" s="874"/>
      <c r="D75" s="874"/>
      <c r="E75" s="874"/>
      <c r="F75" s="874"/>
      <c r="G75" s="874"/>
      <c r="H75" s="874"/>
      <c r="I75" s="874"/>
      <c r="J75" s="874"/>
      <c r="K75" s="874"/>
      <c r="L75" s="874"/>
      <c r="M75" s="874"/>
      <c r="N75" s="874"/>
      <c r="O75" s="874"/>
      <c r="P75" s="875"/>
      <c r="Q75" s="877"/>
      <c r="R75" s="878"/>
      <c r="S75" s="878"/>
      <c r="T75" s="878"/>
      <c r="U75" s="834"/>
      <c r="V75" s="879"/>
      <c r="W75" s="878"/>
      <c r="X75" s="878"/>
      <c r="Y75" s="878"/>
      <c r="Z75" s="834"/>
      <c r="AA75" s="879"/>
      <c r="AB75" s="878"/>
      <c r="AC75" s="878"/>
      <c r="AD75" s="878"/>
      <c r="AE75" s="834"/>
      <c r="AF75" s="879"/>
      <c r="AG75" s="878"/>
      <c r="AH75" s="878"/>
      <c r="AI75" s="878"/>
      <c r="AJ75" s="834"/>
      <c r="AK75" s="879"/>
      <c r="AL75" s="878"/>
      <c r="AM75" s="878"/>
      <c r="AN75" s="878"/>
      <c r="AO75" s="834"/>
      <c r="AP75" s="879"/>
      <c r="AQ75" s="878"/>
      <c r="AR75" s="878"/>
      <c r="AS75" s="878"/>
      <c r="AT75" s="834"/>
      <c r="AU75" s="879"/>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2">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2">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2">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2">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2">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2">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2">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2">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2">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2">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2">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2">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5">
      <c r="A88" s="240" t="s">
        <v>379</v>
      </c>
      <c r="B88" s="789" t="s">
        <v>403</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3580</v>
      </c>
      <c r="AG88" s="844"/>
      <c r="AH88" s="844"/>
      <c r="AI88" s="844"/>
      <c r="AJ88" s="844"/>
      <c r="AK88" s="841"/>
      <c r="AL88" s="841"/>
      <c r="AM88" s="841"/>
      <c r="AN88" s="841"/>
      <c r="AO88" s="841"/>
      <c r="AP88" s="844"/>
      <c r="AQ88" s="844"/>
      <c r="AR88" s="844"/>
      <c r="AS88" s="844"/>
      <c r="AT88" s="844"/>
      <c r="AU88" s="844"/>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379</v>
      </c>
      <c r="BR102" s="789" t="s">
        <v>404</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5</v>
      </c>
      <c r="CS102" s="852"/>
      <c r="CT102" s="852"/>
      <c r="CU102" s="852"/>
      <c r="CV102" s="891"/>
      <c r="CW102" s="890"/>
      <c r="CX102" s="852"/>
      <c r="CY102" s="852"/>
      <c r="CZ102" s="852"/>
      <c r="DA102" s="891"/>
      <c r="DB102" s="890"/>
      <c r="DC102" s="852"/>
      <c r="DD102" s="852"/>
      <c r="DE102" s="852"/>
      <c r="DF102" s="891"/>
      <c r="DG102" s="890"/>
      <c r="DH102" s="852"/>
      <c r="DI102" s="852"/>
      <c r="DJ102" s="852"/>
      <c r="DK102" s="891"/>
      <c r="DL102" s="890"/>
      <c r="DM102" s="852"/>
      <c r="DN102" s="852"/>
      <c r="DO102" s="852"/>
      <c r="DP102" s="891"/>
      <c r="DQ102" s="890"/>
      <c r="DR102" s="852"/>
      <c r="DS102" s="852"/>
      <c r="DT102" s="852"/>
      <c r="DU102" s="891"/>
      <c r="DV102" s="789"/>
      <c r="DW102" s="790"/>
      <c r="DX102" s="790"/>
      <c r="DY102" s="790"/>
      <c r="DZ102" s="914"/>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405</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406</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407</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408</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17" t="s">
        <v>409</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410</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2">
      <c r="A109" s="912" t="s">
        <v>411</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412</v>
      </c>
      <c r="AB109" s="893"/>
      <c r="AC109" s="893"/>
      <c r="AD109" s="893"/>
      <c r="AE109" s="894"/>
      <c r="AF109" s="892" t="s">
        <v>413</v>
      </c>
      <c r="AG109" s="893"/>
      <c r="AH109" s="893"/>
      <c r="AI109" s="893"/>
      <c r="AJ109" s="894"/>
      <c r="AK109" s="892" t="s">
        <v>294</v>
      </c>
      <c r="AL109" s="893"/>
      <c r="AM109" s="893"/>
      <c r="AN109" s="893"/>
      <c r="AO109" s="894"/>
      <c r="AP109" s="892" t="s">
        <v>414</v>
      </c>
      <c r="AQ109" s="893"/>
      <c r="AR109" s="893"/>
      <c r="AS109" s="893"/>
      <c r="AT109" s="895"/>
      <c r="AU109" s="912" t="s">
        <v>411</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412</v>
      </c>
      <c r="BR109" s="893"/>
      <c r="BS109" s="893"/>
      <c r="BT109" s="893"/>
      <c r="BU109" s="894"/>
      <c r="BV109" s="892" t="s">
        <v>413</v>
      </c>
      <c r="BW109" s="893"/>
      <c r="BX109" s="893"/>
      <c r="BY109" s="893"/>
      <c r="BZ109" s="894"/>
      <c r="CA109" s="892" t="s">
        <v>294</v>
      </c>
      <c r="CB109" s="893"/>
      <c r="CC109" s="893"/>
      <c r="CD109" s="893"/>
      <c r="CE109" s="894"/>
      <c r="CF109" s="913" t="s">
        <v>414</v>
      </c>
      <c r="CG109" s="913"/>
      <c r="CH109" s="913"/>
      <c r="CI109" s="913"/>
      <c r="CJ109" s="913"/>
      <c r="CK109" s="892" t="s">
        <v>415</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412</v>
      </c>
      <c r="DH109" s="893"/>
      <c r="DI109" s="893"/>
      <c r="DJ109" s="893"/>
      <c r="DK109" s="894"/>
      <c r="DL109" s="892" t="s">
        <v>413</v>
      </c>
      <c r="DM109" s="893"/>
      <c r="DN109" s="893"/>
      <c r="DO109" s="893"/>
      <c r="DP109" s="894"/>
      <c r="DQ109" s="892" t="s">
        <v>294</v>
      </c>
      <c r="DR109" s="893"/>
      <c r="DS109" s="893"/>
      <c r="DT109" s="893"/>
      <c r="DU109" s="894"/>
      <c r="DV109" s="892" t="s">
        <v>414</v>
      </c>
      <c r="DW109" s="893"/>
      <c r="DX109" s="893"/>
      <c r="DY109" s="893"/>
      <c r="DZ109" s="895"/>
    </row>
    <row r="110" spans="1:131" s="230" customFormat="1" ht="26.25" customHeight="1" x14ac:dyDescent="0.2">
      <c r="A110" s="896" t="s">
        <v>416</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2777498</v>
      </c>
      <c r="AB110" s="900"/>
      <c r="AC110" s="900"/>
      <c r="AD110" s="900"/>
      <c r="AE110" s="901"/>
      <c r="AF110" s="902">
        <v>2681653</v>
      </c>
      <c r="AG110" s="900"/>
      <c r="AH110" s="900"/>
      <c r="AI110" s="900"/>
      <c r="AJ110" s="901"/>
      <c r="AK110" s="902">
        <v>2446026</v>
      </c>
      <c r="AL110" s="900"/>
      <c r="AM110" s="900"/>
      <c r="AN110" s="900"/>
      <c r="AO110" s="901"/>
      <c r="AP110" s="903">
        <v>19.7</v>
      </c>
      <c r="AQ110" s="904"/>
      <c r="AR110" s="904"/>
      <c r="AS110" s="904"/>
      <c r="AT110" s="905"/>
      <c r="AU110" s="906" t="s">
        <v>69</v>
      </c>
      <c r="AV110" s="907"/>
      <c r="AW110" s="907"/>
      <c r="AX110" s="907"/>
      <c r="AY110" s="907"/>
      <c r="AZ110" s="929" t="s">
        <v>417</v>
      </c>
      <c r="BA110" s="897"/>
      <c r="BB110" s="897"/>
      <c r="BC110" s="897"/>
      <c r="BD110" s="897"/>
      <c r="BE110" s="897"/>
      <c r="BF110" s="897"/>
      <c r="BG110" s="897"/>
      <c r="BH110" s="897"/>
      <c r="BI110" s="897"/>
      <c r="BJ110" s="897"/>
      <c r="BK110" s="897"/>
      <c r="BL110" s="897"/>
      <c r="BM110" s="897"/>
      <c r="BN110" s="897"/>
      <c r="BO110" s="897"/>
      <c r="BP110" s="898"/>
      <c r="BQ110" s="930">
        <v>27626566</v>
      </c>
      <c r="BR110" s="931"/>
      <c r="BS110" s="931"/>
      <c r="BT110" s="931"/>
      <c r="BU110" s="931"/>
      <c r="BV110" s="931">
        <v>28088706</v>
      </c>
      <c r="BW110" s="931"/>
      <c r="BX110" s="931"/>
      <c r="BY110" s="931"/>
      <c r="BZ110" s="931"/>
      <c r="CA110" s="931">
        <v>31677980</v>
      </c>
      <c r="CB110" s="931"/>
      <c r="CC110" s="931"/>
      <c r="CD110" s="931"/>
      <c r="CE110" s="931"/>
      <c r="CF110" s="944">
        <v>255.4</v>
      </c>
      <c r="CG110" s="945"/>
      <c r="CH110" s="945"/>
      <c r="CI110" s="945"/>
      <c r="CJ110" s="945"/>
      <c r="CK110" s="946" t="s">
        <v>418</v>
      </c>
      <c r="CL110" s="947"/>
      <c r="CM110" s="929" t="s">
        <v>419</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121</v>
      </c>
      <c r="DH110" s="931"/>
      <c r="DI110" s="931"/>
      <c r="DJ110" s="931"/>
      <c r="DK110" s="931"/>
      <c r="DL110" s="931" t="s">
        <v>121</v>
      </c>
      <c r="DM110" s="931"/>
      <c r="DN110" s="931"/>
      <c r="DO110" s="931"/>
      <c r="DP110" s="931"/>
      <c r="DQ110" s="931" t="s">
        <v>121</v>
      </c>
      <c r="DR110" s="931"/>
      <c r="DS110" s="931"/>
      <c r="DT110" s="931"/>
      <c r="DU110" s="931"/>
      <c r="DV110" s="932" t="s">
        <v>121</v>
      </c>
      <c r="DW110" s="932"/>
      <c r="DX110" s="932"/>
      <c r="DY110" s="932"/>
      <c r="DZ110" s="933"/>
    </row>
    <row r="111" spans="1:131" s="230" customFormat="1" ht="26.25" customHeight="1" x14ac:dyDescent="0.2">
      <c r="A111" s="934" t="s">
        <v>420</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121</v>
      </c>
      <c r="AB111" s="938"/>
      <c r="AC111" s="938"/>
      <c r="AD111" s="938"/>
      <c r="AE111" s="939"/>
      <c r="AF111" s="940" t="s">
        <v>121</v>
      </c>
      <c r="AG111" s="938"/>
      <c r="AH111" s="938"/>
      <c r="AI111" s="938"/>
      <c r="AJ111" s="939"/>
      <c r="AK111" s="940" t="s">
        <v>121</v>
      </c>
      <c r="AL111" s="938"/>
      <c r="AM111" s="938"/>
      <c r="AN111" s="938"/>
      <c r="AO111" s="939"/>
      <c r="AP111" s="941" t="s">
        <v>121</v>
      </c>
      <c r="AQ111" s="942"/>
      <c r="AR111" s="942"/>
      <c r="AS111" s="942"/>
      <c r="AT111" s="943"/>
      <c r="AU111" s="908"/>
      <c r="AV111" s="909"/>
      <c r="AW111" s="909"/>
      <c r="AX111" s="909"/>
      <c r="AY111" s="909"/>
      <c r="AZ111" s="922" t="s">
        <v>421</v>
      </c>
      <c r="BA111" s="923"/>
      <c r="BB111" s="923"/>
      <c r="BC111" s="923"/>
      <c r="BD111" s="923"/>
      <c r="BE111" s="923"/>
      <c r="BF111" s="923"/>
      <c r="BG111" s="923"/>
      <c r="BH111" s="923"/>
      <c r="BI111" s="923"/>
      <c r="BJ111" s="923"/>
      <c r="BK111" s="923"/>
      <c r="BL111" s="923"/>
      <c r="BM111" s="923"/>
      <c r="BN111" s="923"/>
      <c r="BO111" s="923"/>
      <c r="BP111" s="924"/>
      <c r="BQ111" s="925" t="s">
        <v>121</v>
      </c>
      <c r="BR111" s="926"/>
      <c r="BS111" s="926"/>
      <c r="BT111" s="926"/>
      <c r="BU111" s="926"/>
      <c r="BV111" s="926" t="s">
        <v>121</v>
      </c>
      <c r="BW111" s="926"/>
      <c r="BX111" s="926"/>
      <c r="BY111" s="926"/>
      <c r="BZ111" s="926"/>
      <c r="CA111" s="926" t="s">
        <v>121</v>
      </c>
      <c r="CB111" s="926"/>
      <c r="CC111" s="926"/>
      <c r="CD111" s="926"/>
      <c r="CE111" s="926"/>
      <c r="CF111" s="920" t="s">
        <v>121</v>
      </c>
      <c r="CG111" s="921"/>
      <c r="CH111" s="921"/>
      <c r="CI111" s="921"/>
      <c r="CJ111" s="921"/>
      <c r="CK111" s="948"/>
      <c r="CL111" s="949"/>
      <c r="CM111" s="922" t="s">
        <v>422</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121</v>
      </c>
      <c r="DH111" s="926"/>
      <c r="DI111" s="926"/>
      <c r="DJ111" s="926"/>
      <c r="DK111" s="926"/>
      <c r="DL111" s="926" t="s">
        <v>121</v>
      </c>
      <c r="DM111" s="926"/>
      <c r="DN111" s="926"/>
      <c r="DO111" s="926"/>
      <c r="DP111" s="926"/>
      <c r="DQ111" s="926" t="s">
        <v>121</v>
      </c>
      <c r="DR111" s="926"/>
      <c r="DS111" s="926"/>
      <c r="DT111" s="926"/>
      <c r="DU111" s="926"/>
      <c r="DV111" s="927" t="s">
        <v>121</v>
      </c>
      <c r="DW111" s="927"/>
      <c r="DX111" s="927"/>
      <c r="DY111" s="927"/>
      <c r="DZ111" s="928"/>
    </row>
    <row r="112" spans="1:131" s="230" customFormat="1" ht="26.25" customHeight="1" x14ac:dyDescent="0.2">
      <c r="A112" s="952" t="s">
        <v>423</v>
      </c>
      <c r="B112" s="953"/>
      <c r="C112" s="923" t="s">
        <v>424</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121</v>
      </c>
      <c r="AB112" s="959"/>
      <c r="AC112" s="959"/>
      <c r="AD112" s="959"/>
      <c r="AE112" s="960"/>
      <c r="AF112" s="961" t="s">
        <v>121</v>
      </c>
      <c r="AG112" s="959"/>
      <c r="AH112" s="959"/>
      <c r="AI112" s="959"/>
      <c r="AJ112" s="960"/>
      <c r="AK112" s="961" t="s">
        <v>121</v>
      </c>
      <c r="AL112" s="959"/>
      <c r="AM112" s="959"/>
      <c r="AN112" s="959"/>
      <c r="AO112" s="960"/>
      <c r="AP112" s="962" t="s">
        <v>121</v>
      </c>
      <c r="AQ112" s="963"/>
      <c r="AR112" s="963"/>
      <c r="AS112" s="963"/>
      <c r="AT112" s="964"/>
      <c r="AU112" s="908"/>
      <c r="AV112" s="909"/>
      <c r="AW112" s="909"/>
      <c r="AX112" s="909"/>
      <c r="AY112" s="909"/>
      <c r="AZ112" s="922" t="s">
        <v>425</v>
      </c>
      <c r="BA112" s="923"/>
      <c r="BB112" s="923"/>
      <c r="BC112" s="923"/>
      <c r="BD112" s="923"/>
      <c r="BE112" s="923"/>
      <c r="BF112" s="923"/>
      <c r="BG112" s="923"/>
      <c r="BH112" s="923"/>
      <c r="BI112" s="923"/>
      <c r="BJ112" s="923"/>
      <c r="BK112" s="923"/>
      <c r="BL112" s="923"/>
      <c r="BM112" s="923"/>
      <c r="BN112" s="923"/>
      <c r="BO112" s="923"/>
      <c r="BP112" s="924"/>
      <c r="BQ112" s="925">
        <v>9290573</v>
      </c>
      <c r="BR112" s="926"/>
      <c r="BS112" s="926"/>
      <c r="BT112" s="926"/>
      <c r="BU112" s="926"/>
      <c r="BV112" s="926">
        <v>9225959</v>
      </c>
      <c r="BW112" s="926"/>
      <c r="BX112" s="926"/>
      <c r="BY112" s="926"/>
      <c r="BZ112" s="926"/>
      <c r="CA112" s="926">
        <v>9132833</v>
      </c>
      <c r="CB112" s="926"/>
      <c r="CC112" s="926"/>
      <c r="CD112" s="926"/>
      <c r="CE112" s="926"/>
      <c r="CF112" s="920">
        <v>73.599999999999994</v>
      </c>
      <c r="CG112" s="921"/>
      <c r="CH112" s="921"/>
      <c r="CI112" s="921"/>
      <c r="CJ112" s="921"/>
      <c r="CK112" s="948"/>
      <c r="CL112" s="949"/>
      <c r="CM112" s="922" t="s">
        <v>426</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121</v>
      </c>
      <c r="DH112" s="926"/>
      <c r="DI112" s="926"/>
      <c r="DJ112" s="926"/>
      <c r="DK112" s="926"/>
      <c r="DL112" s="926" t="s">
        <v>121</v>
      </c>
      <c r="DM112" s="926"/>
      <c r="DN112" s="926"/>
      <c r="DO112" s="926"/>
      <c r="DP112" s="926"/>
      <c r="DQ112" s="926" t="s">
        <v>121</v>
      </c>
      <c r="DR112" s="926"/>
      <c r="DS112" s="926"/>
      <c r="DT112" s="926"/>
      <c r="DU112" s="926"/>
      <c r="DV112" s="927" t="s">
        <v>121</v>
      </c>
      <c r="DW112" s="927"/>
      <c r="DX112" s="927"/>
      <c r="DY112" s="927"/>
      <c r="DZ112" s="928"/>
    </row>
    <row r="113" spans="1:130" s="230" customFormat="1" ht="26.25" customHeight="1" x14ac:dyDescent="0.2">
      <c r="A113" s="954"/>
      <c r="B113" s="955"/>
      <c r="C113" s="923" t="s">
        <v>427</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360937</v>
      </c>
      <c r="AB113" s="938"/>
      <c r="AC113" s="938"/>
      <c r="AD113" s="938"/>
      <c r="AE113" s="939"/>
      <c r="AF113" s="940">
        <v>355061</v>
      </c>
      <c r="AG113" s="938"/>
      <c r="AH113" s="938"/>
      <c r="AI113" s="938"/>
      <c r="AJ113" s="939"/>
      <c r="AK113" s="940">
        <v>366090</v>
      </c>
      <c r="AL113" s="938"/>
      <c r="AM113" s="938"/>
      <c r="AN113" s="938"/>
      <c r="AO113" s="939"/>
      <c r="AP113" s="941">
        <v>3</v>
      </c>
      <c r="AQ113" s="942"/>
      <c r="AR113" s="942"/>
      <c r="AS113" s="942"/>
      <c r="AT113" s="943"/>
      <c r="AU113" s="908"/>
      <c r="AV113" s="909"/>
      <c r="AW113" s="909"/>
      <c r="AX113" s="909"/>
      <c r="AY113" s="909"/>
      <c r="AZ113" s="922" t="s">
        <v>428</v>
      </c>
      <c r="BA113" s="923"/>
      <c r="BB113" s="923"/>
      <c r="BC113" s="923"/>
      <c r="BD113" s="923"/>
      <c r="BE113" s="923"/>
      <c r="BF113" s="923"/>
      <c r="BG113" s="923"/>
      <c r="BH113" s="923"/>
      <c r="BI113" s="923"/>
      <c r="BJ113" s="923"/>
      <c r="BK113" s="923"/>
      <c r="BL113" s="923"/>
      <c r="BM113" s="923"/>
      <c r="BN113" s="923"/>
      <c r="BO113" s="923"/>
      <c r="BP113" s="924"/>
      <c r="BQ113" s="925" t="s">
        <v>121</v>
      </c>
      <c r="BR113" s="926"/>
      <c r="BS113" s="926"/>
      <c r="BT113" s="926"/>
      <c r="BU113" s="926"/>
      <c r="BV113" s="926" t="s">
        <v>121</v>
      </c>
      <c r="BW113" s="926"/>
      <c r="BX113" s="926"/>
      <c r="BY113" s="926"/>
      <c r="BZ113" s="926"/>
      <c r="CA113" s="926" t="s">
        <v>121</v>
      </c>
      <c r="CB113" s="926"/>
      <c r="CC113" s="926"/>
      <c r="CD113" s="926"/>
      <c r="CE113" s="926"/>
      <c r="CF113" s="920" t="s">
        <v>121</v>
      </c>
      <c r="CG113" s="921"/>
      <c r="CH113" s="921"/>
      <c r="CI113" s="921"/>
      <c r="CJ113" s="921"/>
      <c r="CK113" s="948"/>
      <c r="CL113" s="949"/>
      <c r="CM113" s="922" t="s">
        <v>429</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121</v>
      </c>
      <c r="DH113" s="959"/>
      <c r="DI113" s="959"/>
      <c r="DJ113" s="959"/>
      <c r="DK113" s="960"/>
      <c r="DL113" s="961" t="s">
        <v>121</v>
      </c>
      <c r="DM113" s="959"/>
      <c r="DN113" s="959"/>
      <c r="DO113" s="959"/>
      <c r="DP113" s="960"/>
      <c r="DQ113" s="961" t="s">
        <v>121</v>
      </c>
      <c r="DR113" s="959"/>
      <c r="DS113" s="959"/>
      <c r="DT113" s="959"/>
      <c r="DU113" s="960"/>
      <c r="DV113" s="962" t="s">
        <v>121</v>
      </c>
      <c r="DW113" s="963"/>
      <c r="DX113" s="963"/>
      <c r="DY113" s="963"/>
      <c r="DZ113" s="964"/>
    </row>
    <row r="114" spans="1:130" s="230" customFormat="1" ht="26.25" customHeight="1" x14ac:dyDescent="0.2">
      <c r="A114" s="954"/>
      <c r="B114" s="955"/>
      <c r="C114" s="923" t="s">
        <v>430</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t="s">
        <v>121</v>
      </c>
      <c r="AB114" s="959"/>
      <c r="AC114" s="959"/>
      <c r="AD114" s="959"/>
      <c r="AE114" s="960"/>
      <c r="AF114" s="961" t="s">
        <v>121</v>
      </c>
      <c r="AG114" s="959"/>
      <c r="AH114" s="959"/>
      <c r="AI114" s="959"/>
      <c r="AJ114" s="960"/>
      <c r="AK114" s="961" t="s">
        <v>121</v>
      </c>
      <c r="AL114" s="959"/>
      <c r="AM114" s="959"/>
      <c r="AN114" s="959"/>
      <c r="AO114" s="960"/>
      <c r="AP114" s="962" t="s">
        <v>121</v>
      </c>
      <c r="AQ114" s="963"/>
      <c r="AR114" s="963"/>
      <c r="AS114" s="963"/>
      <c r="AT114" s="964"/>
      <c r="AU114" s="908"/>
      <c r="AV114" s="909"/>
      <c r="AW114" s="909"/>
      <c r="AX114" s="909"/>
      <c r="AY114" s="909"/>
      <c r="AZ114" s="922" t="s">
        <v>431</v>
      </c>
      <c r="BA114" s="923"/>
      <c r="BB114" s="923"/>
      <c r="BC114" s="923"/>
      <c r="BD114" s="923"/>
      <c r="BE114" s="923"/>
      <c r="BF114" s="923"/>
      <c r="BG114" s="923"/>
      <c r="BH114" s="923"/>
      <c r="BI114" s="923"/>
      <c r="BJ114" s="923"/>
      <c r="BK114" s="923"/>
      <c r="BL114" s="923"/>
      <c r="BM114" s="923"/>
      <c r="BN114" s="923"/>
      <c r="BO114" s="923"/>
      <c r="BP114" s="924"/>
      <c r="BQ114" s="925">
        <v>2931075</v>
      </c>
      <c r="BR114" s="926"/>
      <c r="BS114" s="926"/>
      <c r="BT114" s="926"/>
      <c r="BU114" s="926"/>
      <c r="BV114" s="926">
        <v>2917963</v>
      </c>
      <c r="BW114" s="926"/>
      <c r="BX114" s="926"/>
      <c r="BY114" s="926"/>
      <c r="BZ114" s="926"/>
      <c r="CA114" s="926">
        <v>3048958</v>
      </c>
      <c r="CB114" s="926"/>
      <c r="CC114" s="926"/>
      <c r="CD114" s="926"/>
      <c r="CE114" s="926"/>
      <c r="CF114" s="920">
        <v>24.6</v>
      </c>
      <c r="CG114" s="921"/>
      <c r="CH114" s="921"/>
      <c r="CI114" s="921"/>
      <c r="CJ114" s="921"/>
      <c r="CK114" s="948"/>
      <c r="CL114" s="949"/>
      <c r="CM114" s="922" t="s">
        <v>432</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121</v>
      </c>
      <c r="DH114" s="959"/>
      <c r="DI114" s="959"/>
      <c r="DJ114" s="959"/>
      <c r="DK114" s="960"/>
      <c r="DL114" s="961" t="s">
        <v>121</v>
      </c>
      <c r="DM114" s="959"/>
      <c r="DN114" s="959"/>
      <c r="DO114" s="959"/>
      <c r="DP114" s="960"/>
      <c r="DQ114" s="961" t="s">
        <v>121</v>
      </c>
      <c r="DR114" s="959"/>
      <c r="DS114" s="959"/>
      <c r="DT114" s="959"/>
      <c r="DU114" s="960"/>
      <c r="DV114" s="962" t="s">
        <v>121</v>
      </c>
      <c r="DW114" s="963"/>
      <c r="DX114" s="963"/>
      <c r="DY114" s="963"/>
      <c r="DZ114" s="964"/>
    </row>
    <row r="115" spans="1:130" s="230" customFormat="1" ht="26.25" customHeight="1" x14ac:dyDescent="0.2">
      <c r="A115" s="954"/>
      <c r="B115" s="955"/>
      <c r="C115" s="923" t="s">
        <v>433</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t="s">
        <v>121</v>
      </c>
      <c r="AB115" s="938"/>
      <c r="AC115" s="938"/>
      <c r="AD115" s="938"/>
      <c r="AE115" s="939"/>
      <c r="AF115" s="940" t="s">
        <v>121</v>
      </c>
      <c r="AG115" s="938"/>
      <c r="AH115" s="938"/>
      <c r="AI115" s="938"/>
      <c r="AJ115" s="939"/>
      <c r="AK115" s="940" t="s">
        <v>121</v>
      </c>
      <c r="AL115" s="938"/>
      <c r="AM115" s="938"/>
      <c r="AN115" s="938"/>
      <c r="AO115" s="939"/>
      <c r="AP115" s="941" t="s">
        <v>121</v>
      </c>
      <c r="AQ115" s="942"/>
      <c r="AR115" s="942"/>
      <c r="AS115" s="942"/>
      <c r="AT115" s="943"/>
      <c r="AU115" s="908"/>
      <c r="AV115" s="909"/>
      <c r="AW115" s="909"/>
      <c r="AX115" s="909"/>
      <c r="AY115" s="909"/>
      <c r="AZ115" s="922" t="s">
        <v>434</v>
      </c>
      <c r="BA115" s="923"/>
      <c r="BB115" s="923"/>
      <c r="BC115" s="923"/>
      <c r="BD115" s="923"/>
      <c r="BE115" s="923"/>
      <c r="BF115" s="923"/>
      <c r="BG115" s="923"/>
      <c r="BH115" s="923"/>
      <c r="BI115" s="923"/>
      <c r="BJ115" s="923"/>
      <c r="BK115" s="923"/>
      <c r="BL115" s="923"/>
      <c r="BM115" s="923"/>
      <c r="BN115" s="923"/>
      <c r="BO115" s="923"/>
      <c r="BP115" s="924"/>
      <c r="BQ115" s="925" t="s">
        <v>121</v>
      </c>
      <c r="BR115" s="926"/>
      <c r="BS115" s="926"/>
      <c r="BT115" s="926"/>
      <c r="BU115" s="926"/>
      <c r="BV115" s="926" t="s">
        <v>121</v>
      </c>
      <c r="BW115" s="926"/>
      <c r="BX115" s="926"/>
      <c r="BY115" s="926"/>
      <c r="BZ115" s="926"/>
      <c r="CA115" s="926" t="s">
        <v>121</v>
      </c>
      <c r="CB115" s="926"/>
      <c r="CC115" s="926"/>
      <c r="CD115" s="926"/>
      <c r="CE115" s="926"/>
      <c r="CF115" s="920" t="s">
        <v>121</v>
      </c>
      <c r="CG115" s="921"/>
      <c r="CH115" s="921"/>
      <c r="CI115" s="921"/>
      <c r="CJ115" s="921"/>
      <c r="CK115" s="948"/>
      <c r="CL115" s="949"/>
      <c r="CM115" s="922" t="s">
        <v>435</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121</v>
      </c>
      <c r="DH115" s="959"/>
      <c r="DI115" s="959"/>
      <c r="DJ115" s="959"/>
      <c r="DK115" s="960"/>
      <c r="DL115" s="961" t="s">
        <v>121</v>
      </c>
      <c r="DM115" s="959"/>
      <c r="DN115" s="959"/>
      <c r="DO115" s="959"/>
      <c r="DP115" s="960"/>
      <c r="DQ115" s="961" t="s">
        <v>121</v>
      </c>
      <c r="DR115" s="959"/>
      <c r="DS115" s="959"/>
      <c r="DT115" s="959"/>
      <c r="DU115" s="960"/>
      <c r="DV115" s="962" t="s">
        <v>121</v>
      </c>
      <c r="DW115" s="963"/>
      <c r="DX115" s="963"/>
      <c r="DY115" s="963"/>
      <c r="DZ115" s="964"/>
    </row>
    <row r="116" spans="1:130" s="230" customFormat="1" ht="26.25" customHeight="1" x14ac:dyDescent="0.2">
      <c r="A116" s="956"/>
      <c r="B116" s="957"/>
      <c r="C116" s="965" t="s">
        <v>436</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121</v>
      </c>
      <c r="AB116" s="959"/>
      <c r="AC116" s="959"/>
      <c r="AD116" s="959"/>
      <c r="AE116" s="960"/>
      <c r="AF116" s="961" t="s">
        <v>121</v>
      </c>
      <c r="AG116" s="959"/>
      <c r="AH116" s="959"/>
      <c r="AI116" s="959"/>
      <c r="AJ116" s="960"/>
      <c r="AK116" s="961" t="s">
        <v>121</v>
      </c>
      <c r="AL116" s="959"/>
      <c r="AM116" s="959"/>
      <c r="AN116" s="959"/>
      <c r="AO116" s="960"/>
      <c r="AP116" s="962" t="s">
        <v>121</v>
      </c>
      <c r="AQ116" s="963"/>
      <c r="AR116" s="963"/>
      <c r="AS116" s="963"/>
      <c r="AT116" s="964"/>
      <c r="AU116" s="908"/>
      <c r="AV116" s="909"/>
      <c r="AW116" s="909"/>
      <c r="AX116" s="909"/>
      <c r="AY116" s="909"/>
      <c r="AZ116" s="967" t="s">
        <v>437</v>
      </c>
      <c r="BA116" s="968"/>
      <c r="BB116" s="968"/>
      <c r="BC116" s="968"/>
      <c r="BD116" s="968"/>
      <c r="BE116" s="968"/>
      <c r="BF116" s="968"/>
      <c r="BG116" s="968"/>
      <c r="BH116" s="968"/>
      <c r="BI116" s="968"/>
      <c r="BJ116" s="968"/>
      <c r="BK116" s="968"/>
      <c r="BL116" s="968"/>
      <c r="BM116" s="968"/>
      <c r="BN116" s="968"/>
      <c r="BO116" s="968"/>
      <c r="BP116" s="969"/>
      <c r="BQ116" s="925" t="s">
        <v>121</v>
      </c>
      <c r="BR116" s="926"/>
      <c r="BS116" s="926"/>
      <c r="BT116" s="926"/>
      <c r="BU116" s="926"/>
      <c r="BV116" s="926" t="s">
        <v>121</v>
      </c>
      <c r="BW116" s="926"/>
      <c r="BX116" s="926"/>
      <c r="BY116" s="926"/>
      <c r="BZ116" s="926"/>
      <c r="CA116" s="926" t="s">
        <v>121</v>
      </c>
      <c r="CB116" s="926"/>
      <c r="CC116" s="926"/>
      <c r="CD116" s="926"/>
      <c r="CE116" s="926"/>
      <c r="CF116" s="920" t="s">
        <v>121</v>
      </c>
      <c r="CG116" s="921"/>
      <c r="CH116" s="921"/>
      <c r="CI116" s="921"/>
      <c r="CJ116" s="921"/>
      <c r="CK116" s="948"/>
      <c r="CL116" s="949"/>
      <c r="CM116" s="922" t="s">
        <v>438</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121</v>
      </c>
      <c r="DH116" s="959"/>
      <c r="DI116" s="959"/>
      <c r="DJ116" s="959"/>
      <c r="DK116" s="960"/>
      <c r="DL116" s="961" t="s">
        <v>121</v>
      </c>
      <c r="DM116" s="959"/>
      <c r="DN116" s="959"/>
      <c r="DO116" s="959"/>
      <c r="DP116" s="960"/>
      <c r="DQ116" s="961" t="s">
        <v>121</v>
      </c>
      <c r="DR116" s="959"/>
      <c r="DS116" s="959"/>
      <c r="DT116" s="959"/>
      <c r="DU116" s="960"/>
      <c r="DV116" s="962" t="s">
        <v>121</v>
      </c>
      <c r="DW116" s="963"/>
      <c r="DX116" s="963"/>
      <c r="DY116" s="963"/>
      <c r="DZ116" s="964"/>
    </row>
    <row r="117" spans="1:130" s="230" customFormat="1" ht="26.25" customHeight="1" x14ac:dyDescent="0.2">
      <c r="A117" s="912" t="s">
        <v>177</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439</v>
      </c>
      <c r="Z117" s="894"/>
      <c r="AA117" s="978">
        <v>3138435</v>
      </c>
      <c r="AB117" s="979"/>
      <c r="AC117" s="979"/>
      <c r="AD117" s="979"/>
      <c r="AE117" s="980"/>
      <c r="AF117" s="981">
        <v>3036714</v>
      </c>
      <c r="AG117" s="979"/>
      <c r="AH117" s="979"/>
      <c r="AI117" s="979"/>
      <c r="AJ117" s="980"/>
      <c r="AK117" s="981">
        <v>2812116</v>
      </c>
      <c r="AL117" s="979"/>
      <c r="AM117" s="979"/>
      <c r="AN117" s="979"/>
      <c r="AO117" s="980"/>
      <c r="AP117" s="982"/>
      <c r="AQ117" s="983"/>
      <c r="AR117" s="983"/>
      <c r="AS117" s="983"/>
      <c r="AT117" s="984"/>
      <c r="AU117" s="908"/>
      <c r="AV117" s="909"/>
      <c r="AW117" s="909"/>
      <c r="AX117" s="909"/>
      <c r="AY117" s="909"/>
      <c r="AZ117" s="974" t="s">
        <v>440</v>
      </c>
      <c r="BA117" s="975"/>
      <c r="BB117" s="975"/>
      <c r="BC117" s="975"/>
      <c r="BD117" s="975"/>
      <c r="BE117" s="975"/>
      <c r="BF117" s="975"/>
      <c r="BG117" s="975"/>
      <c r="BH117" s="975"/>
      <c r="BI117" s="975"/>
      <c r="BJ117" s="975"/>
      <c r="BK117" s="975"/>
      <c r="BL117" s="975"/>
      <c r="BM117" s="975"/>
      <c r="BN117" s="975"/>
      <c r="BO117" s="975"/>
      <c r="BP117" s="976"/>
      <c r="BQ117" s="925" t="s">
        <v>121</v>
      </c>
      <c r="BR117" s="926"/>
      <c r="BS117" s="926"/>
      <c r="BT117" s="926"/>
      <c r="BU117" s="926"/>
      <c r="BV117" s="926" t="s">
        <v>121</v>
      </c>
      <c r="BW117" s="926"/>
      <c r="BX117" s="926"/>
      <c r="BY117" s="926"/>
      <c r="BZ117" s="926"/>
      <c r="CA117" s="926" t="s">
        <v>121</v>
      </c>
      <c r="CB117" s="926"/>
      <c r="CC117" s="926"/>
      <c r="CD117" s="926"/>
      <c r="CE117" s="926"/>
      <c r="CF117" s="920" t="s">
        <v>121</v>
      </c>
      <c r="CG117" s="921"/>
      <c r="CH117" s="921"/>
      <c r="CI117" s="921"/>
      <c r="CJ117" s="921"/>
      <c r="CK117" s="948"/>
      <c r="CL117" s="949"/>
      <c r="CM117" s="922" t="s">
        <v>441</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121</v>
      </c>
      <c r="DH117" s="959"/>
      <c r="DI117" s="959"/>
      <c r="DJ117" s="959"/>
      <c r="DK117" s="960"/>
      <c r="DL117" s="961" t="s">
        <v>121</v>
      </c>
      <c r="DM117" s="959"/>
      <c r="DN117" s="959"/>
      <c r="DO117" s="959"/>
      <c r="DP117" s="960"/>
      <c r="DQ117" s="961" t="s">
        <v>121</v>
      </c>
      <c r="DR117" s="959"/>
      <c r="DS117" s="959"/>
      <c r="DT117" s="959"/>
      <c r="DU117" s="960"/>
      <c r="DV117" s="962" t="s">
        <v>121</v>
      </c>
      <c r="DW117" s="963"/>
      <c r="DX117" s="963"/>
      <c r="DY117" s="963"/>
      <c r="DZ117" s="964"/>
    </row>
    <row r="118" spans="1:130" s="230" customFormat="1" ht="26.25" customHeight="1" x14ac:dyDescent="0.2">
      <c r="A118" s="912" t="s">
        <v>415</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412</v>
      </c>
      <c r="AB118" s="893"/>
      <c r="AC118" s="893"/>
      <c r="AD118" s="893"/>
      <c r="AE118" s="894"/>
      <c r="AF118" s="892" t="s">
        <v>413</v>
      </c>
      <c r="AG118" s="893"/>
      <c r="AH118" s="893"/>
      <c r="AI118" s="893"/>
      <c r="AJ118" s="894"/>
      <c r="AK118" s="892" t="s">
        <v>294</v>
      </c>
      <c r="AL118" s="893"/>
      <c r="AM118" s="893"/>
      <c r="AN118" s="893"/>
      <c r="AO118" s="894"/>
      <c r="AP118" s="970" t="s">
        <v>414</v>
      </c>
      <c r="AQ118" s="971"/>
      <c r="AR118" s="971"/>
      <c r="AS118" s="971"/>
      <c r="AT118" s="972"/>
      <c r="AU118" s="908"/>
      <c r="AV118" s="909"/>
      <c r="AW118" s="909"/>
      <c r="AX118" s="909"/>
      <c r="AY118" s="909"/>
      <c r="AZ118" s="973" t="s">
        <v>442</v>
      </c>
      <c r="BA118" s="965"/>
      <c r="BB118" s="965"/>
      <c r="BC118" s="965"/>
      <c r="BD118" s="965"/>
      <c r="BE118" s="965"/>
      <c r="BF118" s="965"/>
      <c r="BG118" s="965"/>
      <c r="BH118" s="965"/>
      <c r="BI118" s="965"/>
      <c r="BJ118" s="965"/>
      <c r="BK118" s="965"/>
      <c r="BL118" s="965"/>
      <c r="BM118" s="965"/>
      <c r="BN118" s="965"/>
      <c r="BO118" s="965"/>
      <c r="BP118" s="966"/>
      <c r="BQ118" s="999" t="s">
        <v>121</v>
      </c>
      <c r="BR118" s="1000"/>
      <c r="BS118" s="1000"/>
      <c r="BT118" s="1000"/>
      <c r="BU118" s="1000"/>
      <c r="BV118" s="1000" t="s">
        <v>121</v>
      </c>
      <c r="BW118" s="1000"/>
      <c r="BX118" s="1000"/>
      <c r="BY118" s="1000"/>
      <c r="BZ118" s="1000"/>
      <c r="CA118" s="1000" t="s">
        <v>121</v>
      </c>
      <c r="CB118" s="1000"/>
      <c r="CC118" s="1000"/>
      <c r="CD118" s="1000"/>
      <c r="CE118" s="1000"/>
      <c r="CF118" s="920" t="s">
        <v>121</v>
      </c>
      <c r="CG118" s="921"/>
      <c r="CH118" s="921"/>
      <c r="CI118" s="921"/>
      <c r="CJ118" s="921"/>
      <c r="CK118" s="948"/>
      <c r="CL118" s="949"/>
      <c r="CM118" s="922" t="s">
        <v>443</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121</v>
      </c>
      <c r="DH118" s="959"/>
      <c r="DI118" s="959"/>
      <c r="DJ118" s="959"/>
      <c r="DK118" s="960"/>
      <c r="DL118" s="961" t="s">
        <v>121</v>
      </c>
      <c r="DM118" s="959"/>
      <c r="DN118" s="959"/>
      <c r="DO118" s="959"/>
      <c r="DP118" s="960"/>
      <c r="DQ118" s="961" t="s">
        <v>121</v>
      </c>
      <c r="DR118" s="959"/>
      <c r="DS118" s="959"/>
      <c r="DT118" s="959"/>
      <c r="DU118" s="960"/>
      <c r="DV118" s="962" t="s">
        <v>121</v>
      </c>
      <c r="DW118" s="963"/>
      <c r="DX118" s="963"/>
      <c r="DY118" s="963"/>
      <c r="DZ118" s="964"/>
    </row>
    <row r="119" spans="1:130" s="230" customFormat="1" ht="26.25" customHeight="1" x14ac:dyDescent="0.2">
      <c r="A119" s="1056" t="s">
        <v>418</v>
      </c>
      <c r="B119" s="947"/>
      <c r="C119" s="929" t="s">
        <v>419</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121</v>
      </c>
      <c r="AB119" s="900"/>
      <c r="AC119" s="900"/>
      <c r="AD119" s="900"/>
      <c r="AE119" s="901"/>
      <c r="AF119" s="902" t="s">
        <v>121</v>
      </c>
      <c r="AG119" s="900"/>
      <c r="AH119" s="900"/>
      <c r="AI119" s="900"/>
      <c r="AJ119" s="901"/>
      <c r="AK119" s="902" t="s">
        <v>121</v>
      </c>
      <c r="AL119" s="900"/>
      <c r="AM119" s="900"/>
      <c r="AN119" s="900"/>
      <c r="AO119" s="901"/>
      <c r="AP119" s="903" t="s">
        <v>121</v>
      </c>
      <c r="AQ119" s="904"/>
      <c r="AR119" s="904"/>
      <c r="AS119" s="904"/>
      <c r="AT119" s="905"/>
      <c r="AU119" s="910"/>
      <c r="AV119" s="911"/>
      <c r="AW119" s="911"/>
      <c r="AX119" s="911"/>
      <c r="AY119" s="911"/>
      <c r="AZ119" s="251" t="s">
        <v>177</v>
      </c>
      <c r="BA119" s="251"/>
      <c r="BB119" s="251"/>
      <c r="BC119" s="251"/>
      <c r="BD119" s="251"/>
      <c r="BE119" s="251"/>
      <c r="BF119" s="251"/>
      <c r="BG119" s="251"/>
      <c r="BH119" s="251"/>
      <c r="BI119" s="251"/>
      <c r="BJ119" s="251"/>
      <c r="BK119" s="251"/>
      <c r="BL119" s="251"/>
      <c r="BM119" s="251"/>
      <c r="BN119" s="251"/>
      <c r="BO119" s="977" t="s">
        <v>444</v>
      </c>
      <c r="BP119" s="1005"/>
      <c r="BQ119" s="999">
        <v>39848214</v>
      </c>
      <c r="BR119" s="1000"/>
      <c r="BS119" s="1000"/>
      <c r="BT119" s="1000"/>
      <c r="BU119" s="1000"/>
      <c r="BV119" s="1000">
        <v>40232628</v>
      </c>
      <c r="BW119" s="1000"/>
      <c r="BX119" s="1000"/>
      <c r="BY119" s="1000"/>
      <c r="BZ119" s="1000"/>
      <c r="CA119" s="1000">
        <v>43859771</v>
      </c>
      <c r="CB119" s="1000"/>
      <c r="CC119" s="1000"/>
      <c r="CD119" s="1000"/>
      <c r="CE119" s="1000"/>
      <c r="CF119" s="1001"/>
      <c r="CG119" s="1002"/>
      <c r="CH119" s="1002"/>
      <c r="CI119" s="1002"/>
      <c r="CJ119" s="1003"/>
      <c r="CK119" s="950"/>
      <c r="CL119" s="951"/>
      <c r="CM119" s="973" t="s">
        <v>445</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121</v>
      </c>
      <c r="DH119" s="986"/>
      <c r="DI119" s="986"/>
      <c r="DJ119" s="986"/>
      <c r="DK119" s="987"/>
      <c r="DL119" s="985" t="s">
        <v>121</v>
      </c>
      <c r="DM119" s="986"/>
      <c r="DN119" s="986"/>
      <c r="DO119" s="986"/>
      <c r="DP119" s="987"/>
      <c r="DQ119" s="985" t="s">
        <v>121</v>
      </c>
      <c r="DR119" s="986"/>
      <c r="DS119" s="986"/>
      <c r="DT119" s="986"/>
      <c r="DU119" s="987"/>
      <c r="DV119" s="988" t="s">
        <v>121</v>
      </c>
      <c r="DW119" s="989"/>
      <c r="DX119" s="989"/>
      <c r="DY119" s="989"/>
      <c r="DZ119" s="990"/>
    </row>
    <row r="120" spans="1:130" s="230" customFormat="1" ht="26.25" customHeight="1" x14ac:dyDescent="0.2">
      <c r="A120" s="1057"/>
      <c r="B120" s="949"/>
      <c r="C120" s="922" t="s">
        <v>422</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121</v>
      </c>
      <c r="AB120" s="959"/>
      <c r="AC120" s="959"/>
      <c r="AD120" s="959"/>
      <c r="AE120" s="960"/>
      <c r="AF120" s="961" t="s">
        <v>121</v>
      </c>
      <c r="AG120" s="959"/>
      <c r="AH120" s="959"/>
      <c r="AI120" s="959"/>
      <c r="AJ120" s="960"/>
      <c r="AK120" s="961" t="s">
        <v>121</v>
      </c>
      <c r="AL120" s="959"/>
      <c r="AM120" s="959"/>
      <c r="AN120" s="959"/>
      <c r="AO120" s="960"/>
      <c r="AP120" s="962" t="s">
        <v>121</v>
      </c>
      <c r="AQ120" s="963"/>
      <c r="AR120" s="963"/>
      <c r="AS120" s="963"/>
      <c r="AT120" s="964"/>
      <c r="AU120" s="991" t="s">
        <v>446</v>
      </c>
      <c r="AV120" s="992"/>
      <c r="AW120" s="992"/>
      <c r="AX120" s="992"/>
      <c r="AY120" s="993"/>
      <c r="AZ120" s="929" t="s">
        <v>447</v>
      </c>
      <c r="BA120" s="897"/>
      <c r="BB120" s="897"/>
      <c r="BC120" s="897"/>
      <c r="BD120" s="897"/>
      <c r="BE120" s="897"/>
      <c r="BF120" s="897"/>
      <c r="BG120" s="897"/>
      <c r="BH120" s="897"/>
      <c r="BI120" s="897"/>
      <c r="BJ120" s="897"/>
      <c r="BK120" s="897"/>
      <c r="BL120" s="897"/>
      <c r="BM120" s="897"/>
      <c r="BN120" s="897"/>
      <c r="BO120" s="897"/>
      <c r="BP120" s="898"/>
      <c r="BQ120" s="930">
        <v>9863110</v>
      </c>
      <c r="BR120" s="931"/>
      <c r="BS120" s="931"/>
      <c r="BT120" s="931"/>
      <c r="BU120" s="931"/>
      <c r="BV120" s="931">
        <v>10284823</v>
      </c>
      <c r="BW120" s="931"/>
      <c r="BX120" s="931"/>
      <c r="BY120" s="931"/>
      <c r="BZ120" s="931"/>
      <c r="CA120" s="931">
        <v>11337927</v>
      </c>
      <c r="CB120" s="931"/>
      <c r="CC120" s="931"/>
      <c r="CD120" s="931"/>
      <c r="CE120" s="931"/>
      <c r="CF120" s="944">
        <v>91.4</v>
      </c>
      <c r="CG120" s="945"/>
      <c r="CH120" s="945"/>
      <c r="CI120" s="945"/>
      <c r="CJ120" s="945"/>
      <c r="CK120" s="1006" t="s">
        <v>448</v>
      </c>
      <c r="CL120" s="1007"/>
      <c r="CM120" s="1007"/>
      <c r="CN120" s="1007"/>
      <c r="CO120" s="1008"/>
      <c r="CP120" s="1014" t="s">
        <v>396</v>
      </c>
      <c r="CQ120" s="1015"/>
      <c r="CR120" s="1015"/>
      <c r="CS120" s="1015"/>
      <c r="CT120" s="1015"/>
      <c r="CU120" s="1015"/>
      <c r="CV120" s="1015"/>
      <c r="CW120" s="1015"/>
      <c r="CX120" s="1015"/>
      <c r="CY120" s="1015"/>
      <c r="CZ120" s="1015"/>
      <c r="DA120" s="1015"/>
      <c r="DB120" s="1015"/>
      <c r="DC120" s="1015"/>
      <c r="DD120" s="1015"/>
      <c r="DE120" s="1015"/>
      <c r="DF120" s="1016"/>
      <c r="DG120" s="930">
        <v>6223720</v>
      </c>
      <c r="DH120" s="931"/>
      <c r="DI120" s="931"/>
      <c r="DJ120" s="931"/>
      <c r="DK120" s="931"/>
      <c r="DL120" s="931">
        <v>6121203</v>
      </c>
      <c r="DM120" s="931"/>
      <c r="DN120" s="931"/>
      <c r="DO120" s="931"/>
      <c r="DP120" s="931"/>
      <c r="DQ120" s="931">
        <v>6038311</v>
      </c>
      <c r="DR120" s="931"/>
      <c r="DS120" s="931"/>
      <c r="DT120" s="931"/>
      <c r="DU120" s="931"/>
      <c r="DV120" s="932">
        <v>48.7</v>
      </c>
      <c r="DW120" s="932"/>
      <c r="DX120" s="932"/>
      <c r="DY120" s="932"/>
      <c r="DZ120" s="933"/>
    </row>
    <row r="121" spans="1:130" s="230" customFormat="1" ht="26.25" customHeight="1" x14ac:dyDescent="0.2">
      <c r="A121" s="1057"/>
      <c r="B121" s="949"/>
      <c r="C121" s="974" t="s">
        <v>449</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121</v>
      </c>
      <c r="AB121" s="959"/>
      <c r="AC121" s="959"/>
      <c r="AD121" s="959"/>
      <c r="AE121" s="960"/>
      <c r="AF121" s="961" t="s">
        <v>121</v>
      </c>
      <c r="AG121" s="959"/>
      <c r="AH121" s="959"/>
      <c r="AI121" s="959"/>
      <c r="AJ121" s="960"/>
      <c r="AK121" s="961" t="s">
        <v>121</v>
      </c>
      <c r="AL121" s="959"/>
      <c r="AM121" s="959"/>
      <c r="AN121" s="959"/>
      <c r="AO121" s="960"/>
      <c r="AP121" s="962" t="s">
        <v>121</v>
      </c>
      <c r="AQ121" s="963"/>
      <c r="AR121" s="963"/>
      <c r="AS121" s="963"/>
      <c r="AT121" s="964"/>
      <c r="AU121" s="994"/>
      <c r="AV121" s="995"/>
      <c r="AW121" s="995"/>
      <c r="AX121" s="995"/>
      <c r="AY121" s="996"/>
      <c r="AZ121" s="922" t="s">
        <v>450</v>
      </c>
      <c r="BA121" s="923"/>
      <c r="BB121" s="923"/>
      <c r="BC121" s="923"/>
      <c r="BD121" s="923"/>
      <c r="BE121" s="923"/>
      <c r="BF121" s="923"/>
      <c r="BG121" s="923"/>
      <c r="BH121" s="923"/>
      <c r="BI121" s="923"/>
      <c r="BJ121" s="923"/>
      <c r="BK121" s="923"/>
      <c r="BL121" s="923"/>
      <c r="BM121" s="923"/>
      <c r="BN121" s="923"/>
      <c r="BO121" s="923"/>
      <c r="BP121" s="924"/>
      <c r="BQ121" s="925">
        <v>497781</v>
      </c>
      <c r="BR121" s="926"/>
      <c r="BS121" s="926"/>
      <c r="BT121" s="926"/>
      <c r="BU121" s="926"/>
      <c r="BV121" s="926">
        <v>487270</v>
      </c>
      <c r="BW121" s="926"/>
      <c r="BX121" s="926"/>
      <c r="BY121" s="926"/>
      <c r="BZ121" s="926"/>
      <c r="CA121" s="926">
        <v>446070</v>
      </c>
      <c r="CB121" s="926"/>
      <c r="CC121" s="926"/>
      <c r="CD121" s="926"/>
      <c r="CE121" s="926"/>
      <c r="CF121" s="920">
        <v>3.6</v>
      </c>
      <c r="CG121" s="921"/>
      <c r="CH121" s="921"/>
      <c r="CI121" s="921"/>
      <c r="CJ121" s="921"/>
      <c r="CK121" s="1009"/>
      <c r="CL121" s="1010"/>
      <c r="CM121" s="1010"/>
      <c r="CN121" s="1010"/>
      <c r="CO121" s="1011"/>
      <c r="CP121" s="1019" t="s">
        <v>397</v>
      </c>
      <c r="CQ121" s="1020"/>
      <c r="CR121" s="1020"/>
      <c r="CS121" s="1020"/>
      <c r="CT121" s="1020"/>
      <c r="CU121" s="1020"/>
      <c r="CV121" s="1020"/>
      <c r="CW121" s="1020"/>
      <c r="CX121" s="1020"/>
      <c r="CY121" s="1020"/>
      <c r="CZ121" s="1020"/>
      <c r="DA121" s="1020"/>
      <c r="DB121" s="1020"/>
      <c r="DC121" s="1020"/>
      <c r="DD121" s="1020"/>
      <c r="DE121" s="1020"/>
      <c r="DF121" s="1021"/>
      <c r="DG121" s="925">
        <v>3000000</v>
      </c>
      <c r="DH121" s="926"/>
      <c r="DI121" s="926"/>
      <c r="DJ121" s="926"/>
      <c r="DK121" s="926"/>
      <c r="DL121" s="926">
        <v>3000000</v>
      </c>
      <c r="DM121" s="926"/>
      <c r="DN121" s="926"/>
      <c r="DO121" s="926"/>
      <c r="DP121" s="926"/>
      <c r="DQ121" s="926">
        <v>3000000</v>
      </c>
      <c r="DR121" s="926"/>
      <c r="DS121" s="926"/>
      <c r="DT121" s="926"/>
      <c r="DU121" s="926"/>
      <c r="DV121" s="927">
        <v>24.2</v>
      </c>
      <c r="DW121" s="927"/>
      <c r="DX121" s="927"/>
      <c r="DY121" s="927"/>
      <c r="DZ121" s="928"/>
    </row>
    <row r="122" spans="1:130" s="230" customFormat="1" ht="26.25" customHeight="1" x14ac:dyDescent="0.2">
      <c r="A122" s="1057"/>
      <c r="B122" s="949"/>
      <c r="C122" s="922" t="s">
        <v>432</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121</v>
      </c>
      <c r="AB122" s="959"/>
      <c r="AC122" s="959"/>
      <c r="AD122" s="959"/>
      <c r="AE122" s="960"/>
      <c r="AF122" s="961" t="s">
        <v>121</v>
      </c>
      <c r="AG122" s="959"/>
      <c r="AH122" s="959"/>
      <c r="AI122" s="959"/>
      <c r="AJ122" s="960"/>
      <c r="AK122" s="961" t="s">
        <v>121</v>
      </c>
      <c r="AL122" s="959"/>
      <c r="AM122" s="959"/>
      <c r="AN122" s="959"/>
      <c r="AO122" s="960"/>
      <c r="AP122" s="962" t="s">
        <v>121</v>
      </c>
      <c r="AQ122" s="963"/>
      <c r="AR122" s="963"/>
      <c r="AS122" s="963"/>
      <c r="AT122" s="964"/>
      <c r="AU122" s="994"/>
      <c r="AV122" s="995"/>
      <c r="AW122" s="995"/>
      <c r="AX122" s="995"/>
      <c r="AY122" s="996"/>
      <c r="AZ122" s="973" t="s">
        <v>451</v>
      </c>
      <c r="BA122" s="965"/>
      <c r="BB122" s="965"/>
      <c r="BC122" s="965"/>
      <c r="BD122" s="965"/>
      <c r="BE122" s="965"/>
      <c r="BF122" s="965"/>
      <c r="BG122" s="965"/>
      <c r="BH122" s="965"/>
      <c r="BI122" s="965"/>
      <c r="BJ122" s="965"/>
      <c r="BK122" s="965"/>
      <c r="BL122" s="965"/>
      <c r="BM122" s="965"/>
      <c r="BN122" s="965"/>
      <c r="BO122" s="965"/>
      <c r="BP122" s="966"/>
      <c r="BQ122" s="999">
        <v>18363920</v>
      </c>
      <c r="BR122" s="1000"/>
      <c r="BS122" s="1000"/>
      <c r="BT122" s="1000"/>
      <c r="BU122" s="1000"/>
      <c r="BV122" s="1000">
        <v>18475783</v>
      </c>
      <c r="BW122" s="1000"/>
      <c r="BX122" s="1000"/>
      <c r="BY122" s="1000"/>
      <c r="BZ122" s="1000"/>
      <c r="CA122" s="1000">
        <v>20261493</v>
      </c>
      <c r="CB122" s="1000"/>
      <c r="CC122" s="1000"/>
      <c r="CD122" s="1000"/>
      <c r="CE122" s="1000"/>
      <c r="CF122" s="1017">
        <v>163.30000000000001</v>
      </c>
      <c r="CG122" s="1018"/>
      <c r="CH122" s="1018"/>
      <c r="CI122" s="1018"/>
      <c r="CJ122" s="1018"/>
      <c r="CK122" s="1009"/>
      <c r="CL122" s="1010"/>
      <c r="CM122" s="1010"/>
      <c r="CN122" s="1010"/>
      <c r="CO122" s="1011"/>
      <c r="CP122" s="1019" t="s">
        <v>394</v>
      </c>
      <c r="CQ122" s="1020"/>
      <c r="CR122" s="1020"/>
      <c r="CS122" s="1020"/>
      <c r="CT122" s="1020"/>
      <c r="CU122" s="1020"/>
      <c r="CV122" s="1020"/>
      <c r="CW122" s="1020"/>
      <c r="CX122" s="1020"/>
      <c r="CY122" s="1020"/>
      <c r="CZ122" s="1020"/>
      <c r="DA122" s="1020"/>
      <c r="DB122" s="1020"/>
      <c r="DC122" s="1020"/>
      <c r="DD122" s="1020"/>
      <c r="DE122" s="1020"/>
      <c r="DF122" s="1021"/>
      <c r="DG122" s="925">
        <v>66853</v>
      </c>
      <c r="DH122" s="926"/>
      <c r="DI122" s="926"/>
      <c r="DJ122" s="926"/>
      <c r="DK122" s="926"/>
      <c r="DL122" s="926">
        <v>60854</v>
      </c>
      <c r="DM122" s="926"/>
      <c r="DN122" s="926"/>
      <c r="DO122" s="926"/>
      <c r="DP122" s="926"/>
      <c r="DQ122" s="926">
        <v>94522</v>
      </c>
      <c r="DR122" s="926"/>
      <c r="DS122" s="926"/>
      <c r="DT122" s="926"/>
      <c r="DU122" s="926"/>
      <c r="DV122" s="927">
        <v>0.8</v>
      </c>
      <c r="DW122" s="927"/>
      <c r="DX122" s="927"/>
      <c r="DY122" s="927"/>
      <c r="DZ122" s="928"/>
    </row>
    <row r="123" spans="1:130" s="230" customFormat="1" ht="26.25" customHeight="1" x14ac:dyDescent="0.2">
      <c r="A123" s="1057"/>
      <c r="B123" s="949"/>
      <c r="C123" s="922" t="s">
        <v>438</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121</v>
      </c>
      <c r="AB123" s="959"/>
      <c r="AC123" s="959"/>
      <c r="AD123" s="959"/>
      <c r="AE123" s="960"/>
      <c r="AF123" s="961" t="s">
        <v>121</v>
      </c>
      <c r="AG123" s="959"/>
      <c r="AH123" s="959"/>
      <c r="AI123" s="959"/>
      <c r="AJ123" s="960"/>
      <c r="AK123" s="961" t="s">
        <v>121</v>
      </c>
      <c r="AL123" s="959"/>
      <c r="AM123" s="959"/>
      <c r="AN123" s="959"/>
      <c r="AO123" s="960"/>
      <c r="AP123" s="962" t="s">
        <v>121</v>
      </c>
      <c r="AQ123" s="963"/>
      <c r="AR123" s="963"/>
      <c r="AS123" s="963"/>
      <c r="AT123" s="964"/>
      <c r="AU123" s="997"/>
      <c r="AV123" s="998"/>
      <c r="AW123" s="998"/>
      <c r="AX123" s="998"/>
      <c r="AY123" s="998"/>
      <c r="AZ123" s="251" t="s">
        <v>177</v>
      </c>
      <c r="BA123" s="251"/>
      <c r="BB123" s="251"/>
      <c r="BC123" s="251"/>
      <c r="BD123" s="251"/>
      <c r="BE123" s="251"/>
      <c r="BF123" s="251"/>
      <c r="BG123" s="251"/>
      <c r="BH123" s="251"/>
      <c r="BI123" s="251"/>
      <c r="BJ123" s="251"/>
      <c r="BK123" s="251"/>
      <c r="BL123" s="251"/>
      <c r="BM123" s="251"/>
      <c r="BN123" s="251"/>
      <c r="BO123" s="977" t="s">
        <v>452</v>
      </c>
      <c r="BP123" s="1005"/>
      <c r="BQ123" s="1063">
        <v>28724811</v>
      </c>
      <c r="BR123" s="1064"/>
      <c r="BS123" s="1064"/>
      <c r="BT123" s="1064"/>
      <c r="BU123" s="1064"/>
      <c r="BV123" s="1064">
        <v>29247876</v>
      </c>
      <c r="BW123" s="1064"/>
      <c r="BX123" s="1064"/>
      <c r="BY123" s="1064"/>
      <c r="BZ123" s="1064"/>
      <c r="CA123" s="1064">
        <v>32045490</v>
      </c>
      <c r="CB123" s="1064"/>
      <c r="CC123" s="1064"/>
      <c r="CD123" s="1064"/>
      <c r="CE123" s="1064"/>
      <c r="CF123" s="1001"/>
      <c r="CG123" s="1002"/>
      <c r="CH123" s="1002"/>
      <c r="CI123" s="1002"/>
      <c r="CJ123" s="1003"/>
      <c r="CK123" s="1009"/>
      <c r="CL123" s="1010"/>
      <c r="CM123" s="1010"/>
      <c r="CN123" s="1010"/>
      <c r="CO123" s="1011"/>
      <c r="CP123" s="1019" t="s">
        <v>393</v>
      </c>
      <c r="CQ123" s="1020"/>
      <c r="CR123" s="1020"/>
      <c r="CS123" s="1020"/>
      <c r="CT123" s="1020"/>
      <c r="CU123" s="1020"/>
      <c r="CV123" s="1020"/>
      <c r="CW123" s="1020"/>
      <c r="CX123" s="1020"/>
      <c r="CY123" s="1020"/>
      <c r="CZ123" s="1020"/>
      <c r="DA123" s="1020"/>
      <c r="DB123" s="1020"/>
      <c r="DC123" s="1020"/>
      <c r="DD123" s="1020"/>
      <c r="DE123" s="1020"/>
      <c r="DF123" s="1021"/>
      <c r="DG123" s="958" t="s">
        <v>121</v>
      </c>
      <c r="DH123" s="959"/>
      <c r="DI123" s="959"/>
      <c r="DJ123" s="959"/>
      <c r="DK123" s="960"/>
      <c r="DL123" s="961" t="s">
        <v>121</v>
      </c>
      <c r="DM123" s="959"/>
      <c r="DN123" s="959"/>
      <c r="DO123" s="959"/>
      <c r="DP123" s="960"/>
      <c r="DQ123" s="961" t="s">
        <v>121</v>
      </c>
      <c r="DR123" s="959"/>
      <c r="DS123" s="959"/>
      <c r="DT123" s="959"/>
      <c r="DU123" s="960"/>
      <c r="DV123" s="962" t="s">
        <v>121</v>
      </c>
      <c r="DW123" s="963"/>
      <c r="DX123" s="963"/>
      <c r="DY123" s="963"/>
      <c r="DZ123" s="964"/>
    </row>
    <row r="124" spans="1:130" s="230" customFormat="1" ht="26.25" customHeight="1" thickBot="1" x14ac:dyDescent="0.25">
      <c r="A124" s="1057"/>
      <c r="B124" s="949"/>
      <c r="C124" s="922" t="s">
        <v>441</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121</v>
      </c>
      <c r="AB124" s="959"/>
      <c r="AC124" s="959"/>
      <c r="AD124" s="959"/>
      <c r="AE124" s="960"/>
      <c r="AF124" s="961" t="s">
        <v>121</v>
      </c>
      <c r="AG124" s="959"/>
      <c r="AH124" s="959"/>
      <c r="AI124" s="959"/>
      <c r="AJ124" s="960"/>
      <c r="AK124" s="961" t="s">
        <v>121</v>
      </c>
      <c r="AL124" s="959"/>
      <c r="AM124" s="959"/>
      <c r="AN124" s="959"/>
      <c r="AO124" s="960"/>
      <c r="AP124" s="962" t="s">
        <v>121</v>
      </c>
      <c r="AQ124" s="963"/>
      <c r="AR124" s="963"/>
      <c r="AS124" s="963"/>
      <c r="AT124" s="964"/>
      <c r="AU124" s="1059" t="s">
        <v>453</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v>87.6</v>
      </c>
      <c r="BR124" s="1027"/>
      <c r="BS124" s="1027"/>
      <c r="BT124" s="1027"/>
      <c r="BU124" s="1027"/>
      <c r="BV124" s="1027">
        <v>89.7</v>
      </c>
      <c r="BW124" s="1027"/>
      <c r="BX124" s="1027"/>
      <c r="BY124" s="1027"/>
      <c r="BZ124" s="1027"/>
      <c r="CA124" s="1027">
        <v>95.2</v>
      </c>
      <c r="CB124" s="1027"/>
      <c r="CC124" s="1027"/>
      <c r="CD124" s="1027"/>
      <c r="CE124" s="1027"/>
      <c r="CF124" s="1028"/>
      <c r="CG124" s="1029"/>
      <c r="CH124" s="1029"/>
      <c r="CI124" s="1029"/>
      <c r="CJ124" s="1030"/>
      <c r="CK124" s="1012"/>
      <c r="CL124" s="1012"/>
      <c r="CM124" s="1012"/>
      <c r="CN124" s="1012"/>
      <c r="CO124" s="1013"/>
      <c r="CP124" s="1019" t="s">
        <v>454</v>
      </c>
      <c r="CQ124" s="1020"/>
      <c r="CR124" s="1020"/>
      <c r="CS124" s="1020"/>
      <c r="CT124" s="1020"/>
      <c r="CU124" s="1020"/>
      <c r="CV124" s="1020"/>
      <c r="CW124" s="1020"/>
      <c r="CX124" s="1020"/>
      <c r="CY124" s="1020"/>
      <c r="CZ124" s="1020"/>
      <c r="DA124" s="1020"/>
      <c r="DB124" s="1020"/>
      <c r="DC124" s="1020"/>
      <c r="DD124" s="1020"/>
      <c r="DE124" s="1020"/>
      <c r="DF124" s="1021"/>
      <c r="DG124" s="1004" t="s">
        <v>121</v>
      </c>
      <c r="DH124" s="986"/>
      <c r="DI124" s="986"/>
      <c r="DJ124" s="986"/>
      <c r="DK124" s="987"/>
      <c r="DL124" s="985" t="s">
        <v>121</v>
      </c>
      <c r="DM124" s="986"/>
      <c r="DN124" s="986"/>
      <c r="DO124" s="986"/>
      <c r="DP124" s="987"/>
      <c r="DQ124" s="985" t="s">
        <v>121</v>
      </c>
      <c r="DR124" s="986"/>
      <c r="DS124" s="986"/>
      <c r="DT124" s="986"/>
      <c r="DU124" s="987"/>
      <c r="DV124" s="988" t="s">
        <v>121</v>
      </c>
      <c r="DW124" s="989"/>
      <c r="DX124" s="989"/>
      <c r="DY124" s="989"/>
      <c r="DZ124" s="990"/>
    </row>
    <row r="125" spans="1:130" s="230" customFormat="1" ht="26.25" customHeight="1" x14ac:dyDescent="0.2">
      <c r="A125" s="1057"/>
      <c r="B125" s="949"/>
      <c r="C125" s="922" t="s">
        <v>443</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121</v>
      </c>
      <c r="AB125" s="959"/>
      <c r="AC125" s="959"/>
      <c r="AD125" s="959"/>
      <c r="AE125" s="960"/>
      <c r="AF125" s="961" t="s">
        <v>121</v>
      </c>
      <c r="AG125" s="959"/>
      <c r="AH125" s="959"/>
      <c r="AI125" s="959"/>
      <c r="AJ125" s="960"/>
      <c r="AK125" s="961" t="s">
        <v>121</v>
      </c>
      <c r="AL125" s="959"/>
      <c r="AM125" s="959"/>
      <c r="AN125" s="959"/>
      <c r="AO125" s="960"/>
      <c r="AP125" s="962" t="s">
        <v>121</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455</v>
      </c>
      <c r="CL125" s="1007"/>
      <c r="CM125" s="1007"/>
      <c r="CN125" s="1007"/>
      <c r="CO125" s="1008"/>
      <c r="CP125" s="929" t="s">
        <v>456</v>
      </c>
      <c r="CQ125" s="897"/>
      <c r="CR125" s="897"/>
      <c r="CS125" s="897"/>
      <c r="CT125" s="897"/>
      <c r="CU125" s="897"/>
      <c r="CV125" s="897"/>
      <c r="CW125" s="897"/>
      <c r="CX125" s="897"/>
      <c r="CY125" s="897"/>
      <c r="CZ125" s="897"/>
      <c r="DA125" s="897"/>
      <c r="DB125" s="897"/>
      <c r="DC125" s="897"/>
      <c r="DD125" s="897"/>
      <c r="DE125" s="897"/>
      <c r="DF125" s="898"/>
      <c r="DG125" s="930" t="s">
        <v>121</v>
      </c>
      <c r="DH125" s="931"/>
      <c r="DI125" s="931"/>
      <c r="DJ125" s="931"/>
      <c r="DK125" s="931"/>
      <c r="DL125" s="931" t="s">
        <v>121</v>
      </c>
      <c r="DM125" s="931"/>
      <c r="DN125" s="931"/>
      <c r="DO125" s="931"/>
      <c r="DP125" s="931"/>
      <c r="DQ125" s="931" t="s">
        <v>121</v>
      </c>
      <c r="DR125" s="931"/>
      <c r="DS125" s="931"/>
      <c r="DT125" s="931"/>
      <c r="DU125" s="931"/>
      <c r="DV125" s="932" t="s">
        <v>121</v>
      </c>
      <c r="DW125" s="932"/>
      <c r="DX125" s="932"/>
      <c r="DY125" s="932"/>
      <c r="DZ125" s="933"/>
    </row>
    <row r="126" spans="1:130" s="230" customFormat="1" ht="26.25" customHeight="1" thickBot="1" x14ac:dyDescent="0.25">
      <c r="A126" s="1057"/>
      <c r="B126" s="949"/>
      <c r="C126" s="922" t="s">
        <v>445</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121</v>
      </c>
      <c r="AB126" s="959"/>
      <c r="AC126" s="959"/>
      <c r="AD126" s="959"/>
      <c r="AE126" s="960"/>
      <c r="AF126" s="961" t="s">
        <v>121</v>
      </c>
      <c r="AG126" s="959"/>
      <c r="AH126" s="959"/>
      <c r="AI126" s="959"/>
      <c r="AJ126" s="960"/>
      <c r="AK126" s="961" t="s">
        <v>121</v>
      </c>
      <c r="AL126" s="959"/>
      <c r="AM126" s="959"/>
      <c r="AN126" s="959"/>
      <c r="AO126" s="960"/>
      <c r="AP126" s="962" t="s">
        <v>121</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457</v>
      </c>
      <c r="CQ126" s="923"/>
      <c r="CR126" s="923"/>
      <c r="CS126" s="923"/>
      <c r="CT126" s="923"/>
      <c r="CU126" s="923"/>
      <c r="CV126" s="923"/>
      <c r="CW126" s="923"/>
      <c r="CX126" s="923"/>
      <c r="CY126" s="923"/>
      <c r="CZ126" s="923"/>
      <c r="DA126" s="923"/>
      <c r="DB126" s="923"/>
      <c r="DC126" s="923"/>
      <c r="DD126" s="923"/>
      <c r="DE126" s="923"/>
      <c r="DF126" s="924"/>
      <c r="DG126" s="925" t="s">
        <v>121</v>
      </c>
      <c r="DH126" s="926"/>
      <c r="DI126" s="926"/>
      <c r="DJ126" s="926"/>
      <c r="DK126" s="926"/>
      <c r="DL126" s="926" t="s">
        <v>121</v>
      </c>
      <c r="DM126" s="926"/>
      <c r="DN126" s="926"/>
      <c r="DO126" s="926"/>
      <c r="DP126" s="926"/>
      <c r="DQ126" s="926" t="s">
        <v>121</v>
      </c>
      <c r="DR126" s="926"/>
      <c r="DS126" s="926"/>
      <c r="DT126" s="926"/>
      <c r="DU126" s="926"/>
      <c r="DV126" s="927" t="s">
        <v>121</v>
      </c>
      <c r="DW126" s="927"/>
      <c r="DX126" s="927"/>
      <c r="DY126" s="927"/>
      <c r="DZ126" s="928"/>
    </row>
    <row r="127" spans="1:130" s="230" customFormat="1" ht="26.25" customHeight="1" x14ac:dyDescent="0.2">
      <c r="A127" s="1058"/>
      <c r="B127" s="951"/>
      <c r="C127" s="973" t="s">
        <v>458</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121</v>
      </c>
      <c r="AB127" s="959"/>
      <c r="AC127" s="959"/>
      <c r="AD127" s="959"/>
      <c r="AE127" s="960"/>
      <c r="AF127" s="961" t="s">
        <v>121</v>
      </c>
      <c r="AG127" s="959"/>
      <c r="AH127" s="959"/>
      <c r="AI127" s="959"/>
      <c r="AJ127" s="960"/>
      <c r="AK127" s="961" t="s">
        <v>121</v>
      </c>
      <c r="AL127" s="959"/>
      <c r="AM127" s="959"/>
      <c r="AN127" s="959"/>
      <c r="AO127" s="960"/>
      <c r="AP127" s="962" t="s">
        <v>121</v>
      </c>
      <c r="AQ127" s="963"/>
      <c r="AR127" s="963"/>
      <c r="AS127" s="963"/>
      <c r="AT127" s="964"/>
      <c r="AU127" s="232"/>
      <c r="AV127" s="232"/>
      <c r="AW127" s="232"/>
      <c r="AX127" s="1031" t="s">
        <v>459</v>
      </c>
      <c r="AY127" s="1032"/>
      <c r="AZ127" s="1032"/>
      <c r="BA127" s="1032"/>
      <c r="BB127" s="1032"/>
      <c r="BC127" s="1032"/>
      <c r="BD127" s="1032"/>
      <c r="BE127" s="1033"/>
      <c r="BF127" s="1034" t="s">
        <v>460</v>
      </c>
      <c r="BG127" s="1032"/>
      <c r="BH127" s="1032"/>
      <c r="BI127" s="1032"/>
      <c r="BJ127" s="1032"/>
      <c r="BK127" s="1032"/>
      <c r="BL127" s="1033"/>
      <c r="BM127" s="1034" t="s">
        <v>461</v>
      </c>
      <c r="BN127" s="1032"/>
      <c r="BO127" s="1032"/>
      <c r="BP127" s="1032"/>
      <c r="BQ127" s="1032"/>
      <c r="BR127" s="1032"/>
      <c r="BS127" s="1033"/>
      <c r="BT127" s="1034" t="s">
        <v>462</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463</v>
      </c>
      <c r="CQ127" s="923"/>
      <c r="CR127" s="923"/>
      <c r="CS127" s="923"/>
      <c r="CT127" s="923"/>
      <c r="CU127" s="923"/>
      <c r="CV127" s="923"/>
      <c r="CW127" s="923"/>
      <c r="CX127" s="923"/>
      <c r="CY127" s="923"/>
      <c r="CZ127" s="923"/>
      <c r="DA127" s="923"/>
      <c r="DB127" s="923"/>
      <c r="DC127" s="923"/>
      <c r="DD127" s="923"/>
      <c r="DE127" s="923"/>
      <c r="DF127" s="924"/>
      <c r="DG127" s="925" t="s">
        <v>121</v>
      </c>
      <c r="DH127" s="926"/>
      <c r="DI127" s="926"/>
      <c r="DJ127" s="926"/>
      <c r="DK127" s="926"/>
      <c r="DL127" s="926" t="s">
        <v>121</v>
      </c>
      <c r="DM127" s="926"/>
      <c r="DN127" s="926"/>
      <c r="DO127" s="926"/>
      <c r="DP127" s="926"/>
      <c r="DQ127" s="926" t="s">
        <v>121</v>
      </c>
      <c r="DR127" s="926"/>
      <c r="DS127" s="926"/>
      <c r="DT127" s="926"/>
      <c r="DU127" s="926"/>
      <c r="DV127" s="927" t="s">
        <v>121</v>
      </c>
      <c r="DW127" s="927"/>
      <c r="DX127" s="927"/>
      <c r="DY127" s="927"/>
      <c r="DZ127" s="928"/>
    </row>
    <row r="128" spans="1:130" s="230" customFormat="1" ht="26.25" customHeight="1" thickBot="1" x14ac:dyDescent="0.25">
      <c r="A128" s="1041" t="s">
        <v>464</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465</v>
      </c>
      <c r="X128" s="1043"/>
      <c r="Y128" s="1043"/>
      <c r="Z128" s="1044"/>
      <c r="AA128" s="1045">
        <v>48843</v>
      </c>
      <c r="AB128" s="1046"/>
      <c r="AC128" s="1046"/>
      <c r="AD128" s="1046"/>
      <c r="AE128" s="1047"/>
      <c r="AF128" s="1048">
        <v>49346</v>
      </c>
      <c r="AG128" s="1046"/>
      <c r="AH128" s="1046"/>
      <c r="AI128" s="1046"/>
      <c r="AJ128" s="1047"/>
      <c r="AK128" s="1048">
        <v>32579</v>
      </c>
      <c r="AL128" s="1046"/>
      <c r="AM128" s="1046"/>
      <c r="AN128" s="1046"/>
      <c r="AO128" s="1047"/>
      <c r="AP128" s="1049"/>
      <c r="AQ128" s="1050"/>
      <c r="AR128" s="1050"/>
      <c r="AS128" s="1050"/>
      <c r="AT128" s="1051"/>
      <c r="AU128" s="232"/>
      <c r="AV128" s="232"/>
      <c r="AW128" s="232"/>
      <c r="AX128" s="896" t="s">
        <v>466</v>
      </c>
      <c r="AY128" s="897"/>
      <c r="AZ128" s="897"/>
      <c r="BA128" s="897"/>
      <c r="BB128" s="897"/>
      <c r="BC128" s="897"/>
      <c r="BD128" s="897"/>
      <c r="BE128" s="898"/>
      <c r="BF128" s="1052" t="s">
        <v>121</v>
      </c>
      <c r="BG128" s="1053"/>
      <c r="BH128" s="1053"/>
      <c r="BI128" s="1053"/>
      <c r="BJ128" s="1053"/>
      <c r="BK128" s="1053"/>
      <c r="BL128" s="1054"/>
      <c r="BM128" s="1052">
        <v>12.88</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467</v>
      </c>
      <c r="CQ128" s="726"/>
      <c r="CR128" s="726"/>
      <c r="CS128" s="726"/>
      <c r="CT128" s="726"/>
      <c r="CU128" s="726"/>
      <c r="CV128" s="726"/>
      <c r="CW128" s="726"/>
      <c r="CX128" s="726"/>
      <c r="CY128" s="726"/>
      <c r="CZ128" s="726"/>
      <c r="DA128" s="726"/>
      <c r="DB128" s="726"/>
      <c r="DC128" s="726"/>
      <c r="DD128" s="726"/>
      <c r="DE128" s="726"/>
      <c r="DF128" s="1036"/>
      <c r="DG128" s="1037" t="s">
        <v>121</v>
      </c>
      <c r="DH128" s="1038"/>
      <c r="DI128" s="1038"/>
      <c r="DJ128" s="1038"/>
      <c r="DK128" s="1038"/>
      <c r="DL128" s="1038" t="s">
        <v>121</v>
      </c>
      <c r="DM128" s="1038"/>
      <c r="DN128" s="1038"/>
      <c r="DO128" s="1038"/>
      <c r="DP128" s="1038"/>
      <c r="DQ128" s="1038" t="s">
        <v>121</v>
      </c>
      <c r="DR128" s="1038"/>
      <c r="DS128" s="1038"/>
      <c r="DT128" s="1038"/>
      <c r="DU128" s="1038"/>
      <c r="DV128" s="1039" t="s">
        <v>121</v>
      </c>
      <c r="DW128" s="1039"/>
      <c r="DX128" s="1039"/>
      <c r="DY128" s="1039"/>
      <c r="DZ128" s="1040"/>
    </row>
    <row r="129" spans="1:131" s="230" customFormat="1" ht="26.25" customHeight="1" x14ac:dyDescent="0.2">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468</v>
      </c>
      <c r="X129" s="1071"/>
      <c r="Y129" s="1071"/>
      <c r="Z129" s="1072"/>
      <c r="AA129" s="958">
        <v>14210638</v>
      </c>
      <c r="AB129" s="959"/>
      <c r="AC129" s="959"/>
      <c r="AD129" s="959"/>
      <c r="AE129" s="960"/>
      <c r="AF129" s="961">
        <v>13722919</v>
      </c>
      <c r="AG129" s="959"/>
      <c r="AH129" s="959"/>
      <c r="AI129" s="959"/>
      <c r="AJ129" s="960"/>
      <c r="AK129" s="961">
        <v>13780714</v>
      </c>
      <c r="AL129" s="959"/>
      <c r="AM129" s="959"/>
      <c r="AN129" s="959"/>
      <c r="AO129" s="960"/>
      <c r="AP129" s="1073"/>
      <c r="AQ129" s="1074"/>
      <c r="AR129" s="1074"/>
      <c r="AS129" s="1074"/>
      <c r="AT129" s="1075"/>
      <c r="AU129" s="233"/>
      <c r="AV129" s="233"/>
      <c r="AW129" s="233"/>
      <c r="AX129" s="1065" t="s">
        <v>469</v>
      </c>
      <c r="AY129" s="923"/>
      <c r="AZ129" s="923"/>
      <c r="BA129" s="923"/>
      <c r="BB129" s="923"/>
      <c r="BC129" s="923"/>
      <c r="BD129" s="923"/>
      <c r="BE129" s="924"/>
      <c r="BF129" s="1066" t="s">
        <v>121</v>
      </c>
      <c r="BG129" s="1067"/>
      <c r="BH129" s="1067"/>
      <c r="BI129" s="1067"/>
      <c r="BJ129" s="1067"/>
      <c r="BK129" s="1067"/>
      <c r="BL129" s="1068"/>
      <c r="BM129" s="1066">
        <v>17.88</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934" t="s">
        <v>470</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471</v>
      </c>
      <c r="X130" s="1071"/>
      <c r="Y130" s="1071"/>
      <c r="Z130" s="1072"/>
      <c r="AA130" s="958">
        <v>1522166</v>
      </c>
      <c r="AB130" s="959"/>
      <c r="AC130" s="959"/>
      <c r="AD130" s="959"/>
      <c r="AE130" s="960"/>
      <c r="AF130" s="961">
        <v>1487185</v>
      </c>
      <c r="AG130" s="959"/>
      <c r="AH130" s="959"/>
      <c r="AI130" s="959"/>
      <c r="AJ130" s="960"/>
      <c r="AK130" s="961">
        <v>1376898</v>
      </c>
      <c r="AL130" s="959"/>
      <c r="AM130" s="959"/>
      <c r="AN130" s="959"/>
      <c r="AO130" s="960"/>
      <c r="AP130" s="1073"/>
      <c r="AQ130" s="1074"/>
      <c r="AR130" s="1074"/>
      <c r="AS130" s="1074"/>
      <c r="AT130" s="1075"/>
      <c r="AU130" s="233"/>
      <c r="AV130" s="233"/>
      <c r="AW130" s="233"/>
      <c r="AX130" s="1065" t="s">
        <v>472</v>
      </c>
      <c r="AY130" s="923"/>
      <c r="AZ130" s="923"/>
      <c r="BA130" s="923"/>
      <c r="BB130" s="923"/>
      <c r="BC130" s="923"/>
      <c r="BD130" s="923"/>
      <c r="BE130" s="924"/>
      <c r="BF130" s="1101">
        <v>11.9</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473</v>
      </c>
      <c r="X131" s="1108"/>
      <c r="Y131" s="1108"/>
      <c r="Z131" s="1109"/>
      <c r="AA131" s="1004">
        <v>12688472</v>
      </c>
      <c r="AB131" s="986"/>
      <c r="AC131" s="986"/>
      <c r="AD131" s="986"/>
      <c r="AE131" s="987"/>
      <c r="AF131" s="985">
        <v>12235734</v>
      </c>
      <c r="AG131" s="986"/>
      <c r="AH131" s="986"/>
      <c r="AI131" s="986"/>
      <c r="AJ131" s="987"/>
      <c r="AK131" s="985">
        <v>12403816</v>
      </c>
      <c r="AL131" s="986"/>
      <c r="AM131" s="986"/>
      <c r="AN131" s="986"/>
      <c r="AO131" s="987"/>
      <c r="AP131" s="1110"/>
      <c r="AQ131" s="1111"/>
      <c r="AR131" s="1111"/>
      <c r="AS131" s="1111"/>
      <c r="AT131" s="1112"/>
      <c r="AU131" s="233"/>
      <c r="AV131" s="233"/>
      <c r="AW131" s="233"/>
      <c r="AX131" s="1083" t="s">
        <v>474</v>
      </c>
      <c r="AY131" s="726"/>
      <c r="AZ131" s="726"/>
      <c r="BA131" s="726"/>
      <c r="BB131" s="726"/>
      <c r="BC131" s="726"/>
      <c r="BD131" s="726"/>
      <c r="BE131" s="1036"/>
      <c r="BF131" s="1084">
        <v>95.2</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1090" t="s">
        <v>475</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476</v>
      </c>
      <c r="W132" s="1094"/>
      <c r="X132" s="1094"/>
      <c r="Y132" s="1094"/>
      <c r="Z132" s="1095"/>
      <c r="AA132" s="1096">
        <v>12.353150169999999</v>
      </c>
      <c r="AB132" s="1097"/>
      <c r="AC132" s="1097"/>
      <c r="AD132" s="1097"/>
      <c r="AE132" s="1098"/>
      <c r="AF132" s="1099">
        <v>12.260670259999999</v>
      </c>
      <c r="AG132" s="1097"/>
      <c r="AH132" s="1097"/>
      <c r="AI132" s="1097"/>
      <c r="AJ132" s="1098"/>
      <c r="AK132" s="1099">
        <v>11.30812485</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477</v>
      </c>
      <c r="W133" s="1077"/>
      <c r="X133" s="1077"/>
      <c r="Y133" s="1077"/>
      <c r="Z133" s="1078"/>
      <c r="AA133" s="1079">
        <v>12.5</v>
      </c>
      <c r="AB133" s="1080"/>
      <c r="AC133" s="1080"/>
      <c r="AD133" s="1080"/>
      <c r="AE133" s="1081"/>
      <c r="AF133" s="1079">
        <v>12.3</v>
      </c>
      <c r="AG133" s="1080"/>
      <c r="AH133" s="1080"/>
      <c r="AI133" s="1080"/>
      <c r="AJ133" s="1081"/>
      <c r="AK133" s="1079">
        <v>11.9</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y9ZDPImOkYUKK50IizI6Ri8QveUaouJ661JXgF04qqiz/mKf7nTAtd1Fs3cGzZIR9dmPZkk+T2uHDz2RpN/F+Q==" saltValue="L9SD13Fg+BaFdxBSMidr7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478</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zzUXz1GSVxD9iXxHx7q1MNDHwD0IWKerhi/1cVqFEbiTdKTWUmHMaHI9m8ILotXTJy9aq7xsySrptDzgXNFYFw==" saltValue="brfuR5x4uG7FF20bUiRwv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TAAg8jmLdHlIB4wf3Q6baX31k4adsj7u3KI5zBkSC4bUFF8isN/GeI7kwGuV/nNIWZ4hP92P5XfTBlBKgeA5hA==" saltValue="suDvM3peyhJbORqo0WPAx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479</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480</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481</v>
      </c>
      <c r="AP7" s="272"/>
      <c r="AQ7" s="273" t="s">
        <v>482</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483</v>
      </c>
      <c r="AQ8" s="279" t="s">
        <v>484</v>
      </c>
      <c r="AR8" s="280" t="s">
        <v>485</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486</v>
      </c>
      <c r="AL9" s="1117"/>
      <c r="AM9" s="1117"/>
      <c r="AN9" s="1118"/>
      <c r="AO9" s="281">
        <v>4666205</v>
      </c>
      <c r="AP9" s="281">
        <v>86358</v>
      </c>
      <c r="AQ9" s="282">
        <v>88459</v>
      </c>
      <c r="AR9" s="283">
        <v>-2.4</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487</v>
      </c>
      <c r="AL10" s="1117"/>
      <c r="AM10" s="1117"/>
      <c r="AN10" s="1118"/>
      <c r="AO10" s="284">
        <v>1113</v>
      </c>
      <c r="AP10" s="284">
        <v>21</v>
      </c>
      <c r="AQ10" s="285">
        <v>6814</v>
      </c>
      <c r="AR10" s="286">
        <v>-99.7</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488</v>
      </c>
      <c r="AL11" s="1117"/>
      <c r="AM11" s="1117"/>
      <c r="AN11" s="1118"/>
      <c r="AO11" s="284">
        <v>5099</v>
      </c>
      <c r="AP11" s="284">
        <v>94</v>
      </c>
      <c r="AQ11" s="285">
        <v>1610</v>
      </c>
      <c r="AR11" s="286">
        <v>-94.2</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489</v>
      </c>
      <c r="AL12" s="1117"/>
      <c r="AM12" s="1117"/>
      <c r="AN12" s="1118"/>
      <c r="AO12" s="284" t="s">
        <v>490</v>
      </c>
      <c r="AP12" s="284" t="s">
        <v>490</v>
      </c>
      <c r="AQ12" s="285">
        <v>24</v>
      </c>
      <c r="AR12" s="286" t="s">
        <v>490</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491</v>
      </c>
      <c r="AL13" s="1117"/>
      <c r="AM13" s="1117"/>
      <c r="AN13" s="1118"/>
      <c r="AO13" s="284" t="s">
        <v>490</v>
      </c>
      <c r="AP13" s="284" t="s">
        <v>490</v>
      </c>
      <c r="AQ13" s="285">
        <v>3854</v>
      </c>
      <c r="AR13" s="286" t="s">
        <v>490</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492</v>
      </c>
      <c r="AL14" s="1117"/>
      <c r="AM14" s="1117"/>
      <c r="AN14" s="1118"/>
      <c r="AO14" s="284">
        <v>43977</v>
      </c>
      <c r="AP14" s="284">
        <v>814</v>
      </c>
      <c r="AQ14" s="285">
        <v>1979</v>
      </c>
      <c r="AR14" s="286">
        <v>-58.9</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493</v>
      </c>
      <c r="AL15" s="1120"/>
      <c r="AM15" s="1120"/>
      <c r="AN15" s="1121"/>
      <c r="AO15" s="284">
        <v>-153227</v>
      </c>
      <c r="AP15" s="284">
        <v>-2836</v>
      </c>
      <c r="AQ15" s="285">
        <v>-5062</v>
      </c>
      <c r="AR15" s="286">
        <v>-44</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177</v>
      </c>
      <c r="AL16" s="1120"/>
      <c r="AM16" s="1120"/>
      <c r="AN16" s="1121"/>
      <c r="AO16" s="284">
        <v>4563167</v>
      </c>
      <c r="AP16" s="284">
        <v>84451</v>
      </c>
      <c r="AQ16" s="285">
        <v>97678</v>
      </c>
      <c r="AR16" s="286">
        <v>-13.5</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494</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495</v>
      </c>
      <c r="AP20" s="293" t="s">
        <v>496</v>
      </c>
      <c r="AQ20" s="294" t="s">
        <v>497</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498</v>
      </c>
      <c r="AL21" s="1123"/>
      <c r="AM21" s="1123"/>
      <c r="AN21" s="1124"/>
      <c r="AO21" s="297">
        <v>9.0500000000000007</v>
      </c>
      <c r="AP21" s="298">
        <v>8.7899999999999991</v>
      </c>
      <c r="AQ21" s="299">
        <v>0.26</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499</v>
      </c>
      <c r="AL22" s="1123"/>
      <c r="AM22" s="1123"/>
      <c r="AN22" s="1124"/>
      <c r="AO22" s="302">
        <v>96.8</v>
      </c>
      <c r="AP22" s="303">
        <v>97.7</v>
      </c>
      <c r="AQ22" s="304">
        <v>-0.9</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13" t="s">
        <v>500</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ht="13.2" x14ac:dyDescent="0.2">
      <c r="A27" s="309"/>
      <c r="AO27" s="262"/>
      <c r="AP27" s="262"/>
      <c r="AQ27" s="262"/>
      <c r="AR27" s="262"/>
      <c r="AS27" s="262"/>
      <c r="AT27" s="262"/>
    </row>
    <row r="28" spans="1:46" ht="16.2" x14ac:dyDescent="0.2">
      <c r="A28" s="263" t="s">
        <v>501</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502</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481</v>
      </c>
      <c r="AP30" s="272"/>
      <c r="AQ30" s="273" t="s">
        <v>482</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483</v>
      </c>
      <c r="AQ31" s="279" t="s">
        <v>484</v>
      </c>
      <c r="AR31" s="280" t="s">
        <v>485</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503</v>
      </c>
      <c r="AL32" s="1131"/>
      <c r="AM32" s="1131"/>
      <c r="AN32" s="1132"/>
      <c r="AO32" s="312">
        <v>2446026</v>
      </c>
      <c r="AP32" s="312">
        <v>45269</v>
      </c>
      <c r="AQ32" s="313">
        <v>63215</v>
      </c>
      <c r="AR32" s="314">
        <v>-28.4</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504</v>
      </c>
      <c r="AL33" s="1131"/>
      <c r="AM33" s="1131"/>
      <c r="AN33" s="1132"/>
      <c r="AO33" s="312" t="s">
        <v>490</v>
      </c>
      <c r="AP33" s="312" t="s">
        <v>490</v>
      </c>
      <c r="AQ33" s="313" t="s">
        <v>490</v>
      </c>
      <c r="AR33" s="314" t="s">
        <v>490</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505</v>
      </c>
      <c r="AL34" s="1131"/>
      <c r="AM34" s="1131"/>
      <c r="AN34" s="1132"/>
      <c r="AO34" s="312" t="s">
        <v>490</v>
      </c>
      <c r="AP34" s="312" t="s">
        <v>490</v>
      </c>
      <c r="AQ34" s="313">
        <v>3</v>
      </c>
      <c r="AR34" s="314" t="s">
        <v>490</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506</v>
      </c>
      <c r="AL35" s="1131"/>
      <c r="AM35" s="1131"/>
      <c r="AN35" s="1132"/>
      <c r="AO35" s="312">
        <v>366090</v>
      </c>
      <c r="AP35" s="312">
        <v>6775</v>
      </c>
      <c r="AQ35" s="313">
        <v>15084</v>
      </c>
      <c r="AR35" s="314">
        <v>-55.1</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507</v>
      </c>
      <c r="AL36" s="1131"/>
      <c r="AM36" s="1131"/>
      <c r="AN36" s="1132"/>
      <c r="AO36" s="312" t="s">
        <v>490</v>
      </c>
      <c r="AP36" s="312" t="s">
        <v>490</v>
      </c>
      <c r="AQ36" s="313">
        <v>1958</v>
      </c>
      <c r="AR36" s="314" t="s">
        <v>490</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508</v>
      </c>
      <c r="AL37" s="1131"/>
      <c r="AM37" s="1131"/>
      <c r="AN37" s="1132"/>
      <c r="AO37" s="312" t="s">
        <v>490</v>
      </c>
      <c r="AP37" s="312" t="s">
        <v>490</v>
      </c>
      <c r="AQ37" s="313">
        <v>529</v>
      </c>
      <c r="AR37" s="314" t="s">
        <v>490</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509</v>
      </c>
      <c r="AL38" s="1134"/>
      <c r="AM38" s="1134"/>
      <c r="AN38" s="1135"/>
      <c r="AO38" s="315" t="s">
        <v>490</v>
      </c>
      <c r="AP38" s="315" t="s">
        <v>490</v>
      </c>
      <c r="AQ38" s="316">
        <v>2</v>
      </c>
      <c r="AR38" s="304" t="s">
        <v>490</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510</v>
      </c>
      <c r="AL39" s="1134"/>
      <c r="AM39" s="1134"/>
      <c r="AN39" s="1135"/>
      <c r="AO39" s="312">
        <v>-32579</v>
      </c>
      <c r="AP39" s="312">
        <v>-603</v>
      </c>
      <c r="AQ39" s="313">
        <v>-3177</v>
      </c>
      <c r="AR39" s="314">
        <v>-81</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511</v>
      </c>
      <c r="AL40" s="1131"/>
      <c r="AM40" s="1131"/>
      <c r="AN40" s="1132"/>
      <c r="AO40" s="312">
        <v>-1376898</v>
      </c>
      <c r="AP40" s="312">
        <v>-25483</v>
      </c>
      <c r="AQ40" s="313">
        <v>-54547</v>
      </c>
      <c r="AR40" s="314">
        <v>-53.3</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287</v>
      </c>
      <c r="AL41" s="1137"/>
      <c r="AM41" s="1137"/>
      <c r="AN41" s="1138"/>
      <c r="AO41" s="312">
        <v>1402639</v>
      </c>
      <c r="AP41" s="312">
        <v>25959</v>
      </c>
      <c r="AQ41" s="313">
        <v>23067</v>
      </c>
      <c r="AR41" s="314">
        <v>12.5</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512</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513</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481</v>
      </c>
      <c r="AN49" s="1127" t="s">
        <v>514</v>
      </c>
      <c r="AO49" s="1128"/>
      <c r="AP49" s="1128"/>
      <c r="AQ49" s="1128"/>
      <c r="AR49" s="1129"/>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515</v>
      </c>
      <c r="AO50" s="329" t="s">
        <v>516</v>
      </c>
      <c r="AP50" s="330" t="s">
        <v>517</v>
      </c>
      <c r="AQ50" s="331" t="s">
        <v>518</v>
      </c>
      <c r="AR50" s="332" t="s">
        <v>519</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520</v>
      </c>
      <c r="AL51" s="325"/>
      <c r="AM51" s="333">
        <v>2703715</v>
      </c>
      <c r="AN51" s="334">
        <v>47461</v>
      </c>
      <c r="AO51" s="335">
        <v>3</v>
      </c>
      <c r="AP51" s="336">
        <v>70166</v>
      </c>
      <c r="AQ51" s="337">
        <v>1.4</v>
      </c>
      <c r="AR51" s="338">
        <v>1.6</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521</v>
      </c>
      <c r="AM52" s="341">
        <v>1692165</v>
      </c>
      <c r="AN52" s="342">
        <v>29704</v>
      </c>
      <c r="AO52" s="343">
        <v>13.8</v>
      </c>
      <c r="AP52" s="344">
        <v>36115</v>
      </c>
      <c r="AQ52" s="345">
        <v>-6.2</v>
      </c>
      <c r="AR52" s="346">
        <v>20</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522</v>
      </c>
      <c r="AL53" s="325"/>
      <c r="AM53" s="333">
        <v>3005234</v>
      </c>
      <c r="AN53" s="334">
        <v>53439</v>
      </c>
      <c r="AO53" s="335">
        <v>12.6</v>
      </c>
      <c r="AP53" s="336">
        <v>70329</v>
      </c>
      <c r="AQ53" s="337">
        <v>0.2</v>
      </c>
      <c r="AR53" s="338">
        <v>12.4</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521</v>
      </c>
      <c r="AM54" s="341">
        <v>2175279</v>
      </c>
      <c r="AN54" s="342">
        <v>38681</v>
      </c>
      <c r="AO54" s="343">
        <v>30.2</v>
      </c>
      <c r="AP54" s="344">
        <v>39403</v>
      </c>
      <c r="AQ54" s="345">
        <v>9.1</v>
      </c>
      <c r="AR54" s="346">
        <v>21.1</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523</v>
      </c>
      <c r="AL55" s="325"/>
      <c r="AM55" s="333">
        <v>4266694</v>
      </c>
      <c r="AN55" s="334">
        <v>76924</v>
      </c>
      <c r="AO55" s="335">
        <v>43.9</v>
      </c>
      <c r="AP55" s="336">
        <v>71871</v>
      </c>
      <c r="AQ55" s="337">
        <v>2.2000000000000002</v>
      </c>
      <c r="AR55" s="338">
        <v>41.7</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521</v>
      </c>
      <c r="AM56" s="341">
        <v>1976630</v>
      </c>
      <c r="AN56" s="342">
        <v>35637</v>
      </c>
      <c r="AO56" s="343">
        <v>-7.9</v>
      </c>
      <c r="AP56" s="344">
        <v>38232</v>
      </c>
      <c r="AQ56" s="345">
        <v>-3</v>
      </c>
      <c r="AR56" s="346">
        <v>-4.9000000000000004</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524</v>
      </c>
      <c r="AL57" s="325"/>
      <c r="AM57" s="333">
        <v>3369902</v>
      </c>
      <c r="AN57" s="334">
        <v>61555</v>
      </c>
      <c r="AO57" s="335">
        <v>-20</v>
      </c>
      <c r="AP57" s="336">
        <v>71807</v>
      </c>
      <c r="AQ57" s="337">
        <v>-0.1</v>
      </c>
      <c r="AR57" s="338">
        <v>-19.899999999999999</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521</v>
      </c>
      <c r="AM58" s="341">
        <v>2779346</v>
      </c>
      <c r="AN58" s="342">
        <v>50768</v>
      </c>
      <c r="AO58" s="343">
        <v>42.5</v>
      </c>
      <c r="AP58" s="344">
        <v>37333</v>
      </c>
      <c r="AQ58" s="345">
        <v>-2.4</v>
      </c>
      <c r="AR58" s="346">
        <v>44.9</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525</v>
      </c>
      <c r="AL59" s="325"/>
      <c r="AM59" s="333">
        <v>6868348</v>
      </c>
      <c r="AN59" s="334">
        <v>127114</v>
      </c>
      <c r="AO59" s="335">
        <v>106.5</v>
      </c>
      <c r="AP59" s="336">
        <v>80821</v>
      </c>
      <c r="AQ59" s="337">
        <v>12.6</v>
      </c>
      <c r="AR59" s="338">
        <v>93.9</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521</v>
      </c>
      <c r="AM60" s="341">
        <v>6150071</v>
      </c>
      <c r="AN60" s="342">
        <v>113821</v>
      </c>
      <c r="AO60" s="343">
        <v>124.2</v>
      </c>
      <c r="AP60" s="344">
        <v>49586</v>
      </c>
      <c r="AQ60" s="345">
        <v>32.799999999999997</v>
      </c>
      <c r="AR60" s="346">
        <v>91.4</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526</v>
      </c>
      <c r="AL61" s="347"/>
      <c r="AM61" s="348">
        <v>4042779</v>
      </c>
      <c r="AN61" s="349">
        <v>73299</v>
      </c>
      <c r="AO61" s="350">
        <v>29.2</v>
      </c>
      <c r="AP61" s="351">
        <v>72999</v>
      </c>
      <c r="AQ61" s="352">
        <v>3.3</v>
      </c>
      <c r="AR61" s="338">
        <v>25.9</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521</v>
      </c>
      <c r="AM62" s="341">
        <v>2954698</v>
      </c>
      <c r="AN62" s="342">
        <v>53722</v>
      </c>
      <c r="AO62" s="343">
        <v>40.6</v>
      </c>
      <c r="AP62" s="344">
        <v>40134</v>
      </c>
      <c r="AQ62" s="345">
        <v>6.1</v>
      </c>
      <c r="AR62" s="346">
        <v>34.5</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fwRhQeibe1VhmyjpVppiPxuti2YOUicXsnTG8RAUaFKykGfdJvCcFfBjCQNP/MxyH2aBX6BJZfyi6sVuAZHkHw==" saltValue="fwx3DzaODGb3qs0scpywR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478</v>
      </c>
    </row>
    <row r="121" spans="125:125" ht="13.5" hidden="1" customHeight="1" x14ac:dyDescent="0.2">
      <c r="DU121" s="259"/>
    </row>
  </sheetData>
  <sheetProtection algorithmName="SHA-512" hashValue="NuBBAKSRdJW2IRTN7ODyQWmqBafllXxx3e4P6XeTbnyziUKoztNVf6BGc2CWaE3s5wpVZcZCLvH5DFVDh23QSg==" saltValue="ysiw2XHNMLpwklYcyRRsw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478</v>
      </c>
    </row>
  </sheetData>
  <sheetProtection algorithmName="SHA-512" hashValue="dHTBJRtwampFf4x/dKVptDxBk8gnSJ71BSvMyla+z5nxfsvjhzNVz6oYV5VT63cM0jBF2nIfxe0UPFEGGeMxtA==" saltValue="zGmh2inNAL+rixi0ORYjx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528</v>
      </c>
      <c r="G46" s="8" t="s">
        <v>529</v>
      </c>
      <c r="H46" s="8" t="s">
        <v>530</v>
      </c>
      <c r="I46" s="8" t="s">
        <v>531</v>
      </c>
      <c r="J46" s="9" t="s">
        <v>532</v>
      </c>
    </row>
    <row r="47" spans="2:10" ht="57.75" customHeight="1" x14ac:dyDescent="0.2">
      <c r="B47" s="10"/>
      <c r="C47" s="1139" t="s">
        <v>3</v>
      </c>
      <c r="D47" s="1139"/>
      <c r="E47" s="1140"/>
      <c r="F47" s="11">
        <v>12.63</v>
      </c>
      <c r="G47" s="12">
        <v>9.9600000000000009</v>
      </c>
      <c r="H47" s="12">
        <v>20.22</v>
      </c>
      <c r="I47" s="12">
        <v>25.93</v>
      </c>
      <c r="J47" s="13">
        <v>38.78</v>
      </c>
    </row>
    <row r="48" spans="2:10" ht="57.75" customHeight="1" x14ac:dyDescent="0.2">
      <c r="B48" s="14"/>
      <c r="C48" s="1141" t="s">
        <v>4</v>
      </c>
      <c r="D48" s="1141"/>
      <c r="E48" s="1142"/>
      <c r="F48" s="15">
        <v>5.44</v>
      </c>
      <c r="G48" s="16">
        <v>6.24</v>
      </c>
      <c r="H48" s="16">
        <v>6.21</v>
      </c>
      <c r="I48" s="16">
        <v>6.39</v>
      </c>
      <c r="J48" s="17">
        <v>7.6</v>
      </c>
    </row>
    <row r="49" spans="2:10" ht="57.75" customHeight="1" thickBot="1" x14ac:dyDescent="0.25">
      <c r="B49" s="18"/>
      <c r="C49" s="1143" t="s">
        <v>5</v>
      </c>
      <c r="D49" s="1143"/>
      <c r="E49" s="1144"/>
      <c r="F49" s="19" t="s">
        <v>533</v>
      </c>
      <c r="G49" s="20" t="s">
        <v>534</v>
      </c>
      <c r="H49" s="20">
        <v>10.83</v>
      </c>
      <c r="I49" s="20">
        <v>4.95</v>
      </c>
      <c r="J49" s="21">
        <v>14.66</v>
      </c>
    </row>
    <row r="50" spans="2:10" ht="13.2" x14ac:dyDescent="0.2"/>
  </sheetData>
  <sheetProtection algorithmName="SHA-512" hashValue="zX7a+Xju8hhHbc4oXgng+LqgPsW7kemdg+CDEkHmCbi/mEpsGAQQxAWsRSKCRHUX37Kui7A5gstS3ttB5RkeGA==" saltValue="SzYDjGH4FUbniRlEnd+nA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528</v>
      </c>
      <c r="G33" s="29" t="s">
        <v>529</v>
      </c>
      <c r="H33" s="29" t="s">
        <v>530</v>
      </c>
      <c r="I33" s="29" t="s">
        <v>531</v>
      </c>
      <c r="J33" s="30" t="s">
        <v>532</v>
      </c>
      <c r="K33" s="22"/>
      <c r="L33" s="22"/>
      <c r="M33" s="22"/>
      <c r="N33" s="22"/>
      <c r="O33" s="22"/>
      <c r="P33" s="22"/>
    </row>
    <row r="34" spans="1:16" ht="39" customHeight="1" x14ac:dyDescent="0.2">
      <c r="A34" s="22"/>
      <c r="B34" s="31"/>
      <c r="C34" s="1151" t="s">
        <v>535</v>
      </c>
      <c r="D34" s="1151"/>
      <c r="E34" s="1152"/>
      <c r="F34" s="32">
        <v>76.2</v>
      </c>
      <c r="G34" s="33">
        <v>114.46</v>
      </c>
      <c r="H34" s="33">
        <v>119.61</v>
      </c>
      <c r="I34" s="33">
        <v>170.79</v>
      </c>
      <c r="J34" s="34">
        <v>213.86</v>
      </c>
      <c r="K34" s="22"/>
      <c r="L34" s="22"/>
      <c r="M34" s="22"/>
      <c r="N34" s="22"/>
      <c r="O34" s="22"/>
      <c r="P34" s="22"/>
    </row>
    <row r="35" spans="1:16" ht="39" customHeight="1" x14ac:dyDescent="0.2">
      <c r="A35" s="22"/>
      <c r="B35" s="35"/>
      <c r="C35" s="1145" t="s">
        <v>536</v>
      </c>
      <c r="D35" s="1146"/>
      <c r="E35" s="1147"/>
      <c r="F35" s="36">
        <v>12.45</v>
      </c>
      <c r="G35" s="37">
        <v>14.18</v>
      </c>
      <c r="H35" s="37">
        <v>16.420000000000002</v>
      </c>
      <c r="I35" s="37">
        <v>19.46</v>
      </c>
      <c r="J35" s="38">
        <v>21.49</v>
      </c>
      <c r="K35" s="22"/>
      <c r="L35" s="22"/>
      <c r="M35" s="22"/>
      <c r="N35" s="22"/>
      <c r="O35" s="22"/>
      <c r="P35" s="22"/>
    </row>
    <row r="36" spans="1:16" ht="39" customHeight="1" x14ac:dyDescent="0.2">
      <c r="A36" s="22"/>
      <c r="B36" s="35"/>
      <c r="C36" s="1145" t="s">
        <v>537</v>
      </c>
      <c r="D36" s="1146"/>
      <c r="E36" s="1147"/>
      <c r="F36" s="36">
        <v>5.39</v>
      </c>
      <c r="G36" s="37">
        <v>6.24</v>
      </c>
      <c r="H36" s="37">
        <v>6.21</v>
      </c>
      <c r="I36" s="37">
        <v>6.38</v>
      </c>
      <c r="J36" s="38">
        <v>7.59</v>
      </c>
      <c r="K36" s="22"/>
      <c r="L36" s="22"/>
      <c r="M36" s="22"/>
      <c r="N36" s="22"/>
      <c r="O36" s="22"/>
      <c r="P36" s="22"/>
    </row>
    <row r="37" spans="1:16" ht="39" customHeight="1" x14ac:dyDescent="0.2">
      <c r="A37" s="22"/>
      <c r="B37" s="35"/>
      <c r="C37" s="1145" t="s">
        <v>538</v>
      </c>
      <c r="D37" s="1146"/>
      <c r="E37" s="1147"/>
      <c r="F37" s="36">
        <v>2</v>
      </c>
      <c r="G37" s="37">
        <v>0.97</v>
      </c>
      <c r="H37" s="37">
        <v>2.46</v>
      </c>
      <c r="I37" s="37">
        <v>4.1500000000000004</v>
      </c>
      <c r="J37" s="38">
        <v>4.1900000000000004</v>
      </c>
      <c r="K37" s="22"/>
      <c r="L37" s="22"/>
      <c r="M37" s="22"/>
      <c r="N37" s="22"/>
      <c r="O37" s="22"/>
      <c r="P37" s="22"/>
    </row>
    <row r="38" spans="1:16" ht="39" customHeight="1" x14ac:dyDescent="0.2">
      <c r="A38" s="22"/>
      <c r="B38" s="35"/>
      <c r="C38" s="1145" t="s">
        <v>539</v>
      </c>
      <c r="D38" s="1146"/>
      <c r="E38" s="1147"/>
      <c r="F38" s="36" t="s">
        <v>490</v>
      </c>
      <c r="G38" s="37">
        <v>0.54</v>
      </c>
      <c r="H38" s="37">
        <v>1.4</v>
      </c>
      <c r="I38" s="37">
        <v>1.83</v>
      </c>
      <c r="J38" s="38">
        <v>2.2000000000000002</v>
      </c>
      <c r="K38" s="22"/>
      <c r="L38" s="22"/>
      <c r="M38" s="22"/>
      <c r="N38" s="22"/>
      <c r="O38" s="22"/>
      <c r="P38" s="22"/>
    </row>
    <row r="39" spans="1:16" ht="39" customHeight="1" x14ac:dyDescent="0.2">
      <c r="A39" s="22"/>
      <c r="B39" s="35"/>
      <c r="C39" s="1145" t="s">
        <v>540</v>
      </c>
      <c r="D39" s="1146"/>
      <c r="E39" s="1147"/>
      <c r="F39" s="36">
        <v>0.23</v>
      </c>
      <c r="G39" s="37">
        <v>0.41</v>
      </c>
      <c r="H39" s="37">
        <v>0.43</v>
      </c>
      <c r="I39" s="37">
        <v>0.59</v>
      </c>
      <c r="J39" s="38">
        <v>0.45</v>
      </c>
      <c r="K39" s="22"/>
      <c r="L39" s="22"/>
      <c r="M39" s="22"/>
      <c r="N39" s="22"/>
      <c r="O39" s="22"/>
      <c r="P39" s="22"/>
    </row>
    <row r="40" spans="1:16" ht="39" customHeight="1" x14ac:dyDescent="0.2">
      <c r="A40" s="22"/>
      <c r="B40" s="35"/>
      <c r="C40" s="1145" t="s">
        <v>541</v>
      </c>
      <c r="D40" s="1146"/>
      <c r="E40" s="1147"/>
      <c r="F40" s="36">
        <v>0.17</v>
      </c>
      <c r="G40" s="37">
        <v>0.17</v>
      </c>
      <c r="H40" s="37">
        <v>0.23</v>
      </c>
      <c r="I40" s="37">
        <v>0.28000000000000003</v>
      </c>
      <c r="J40" s="38">
        <v>0.28000000000000003</v>
      </c>
      <c r="K40" s="22"/>
      <c r="L40" s="22"/>
      <c r="M40" s="22"/>
      <c r="N40" s="22"/>
      <c r="O40" s="22"/>
      <c r="P40" s="22"/>
    </row>
    <row r="41" spans="1:16" ht="39" customHeight="1" x14ac:dyDescent="0.2">
      <c r="A41" s="22"/>
      <c r="B41" s="35"/>
      <c r="C41" s="1145" t="s">
        <v>542</v>
      </c>
      <c r="D41" s="1146"/>
      <c r="E41" s="1147"/>
      <c r="F41" s="36">
        <v>0</v>
      </c>
      <c r="G41" s="37">
        <v>0</v>
      </c>
      <c r="H41" s="37">
        <v>0</v>
      </c>
      <c r="I41" s="37">
        <v>0</v>
      </c>
      <c r="J41" s="38">
        <v>0</v>
      </c>
      <c r="K41" s="22"/>
      <c r="L41" s="22"/>
      <c r="M41" s="22"/>
      <c r="N41" s="22"/>
      <c r="O41" s="22"/>
      <c r="P41" s="22"/>
    </row>
    <row r="42" spans="1:16" ht="39" customHeight="1" x14ac:dyDescent="0.2">
      <c r="A42" s="22"/>
      <c r="B42" s="39"/>
      <c r="C42" s="1145" t="s">
        <v>543</v>
      </c>
      <c r="D42" s="1146"/>
      <c r="E42" s="1147"/>
      <c r="F42" s="36" t="s">
        <v>490</v>
      </c>
      <c r="G42" s="37" t="s">
        <v>490</v>
      </c>
      <c r="H42" s="37" t="s">
        <v>490</v>
      </c>
      <c r="I42" s="37" t="s">
        <v>490</v>
      </c>
      <c r="J42" s="38" t="s">
        <v>490</v>
      </c>
      <c r="K42" s="22"/>
      <c r="L42" s="22"/>
      <c r="M42" s="22"/>
      <c r="N42" s="22"/>
      <c r="O42" s="22"/>
      <c r="P42" s="22"/>
    </row>
    <row r="43" spans="1:16" ht="39" customHeight="1" thickBot="1" x14ac:dyDescent="0.25">
      <c r="A43" s="22"/>
      <c r="B43" s="40"/>
      <c r="C43" s="1148" t="s">
        <v>544</v>
      </c>
      <c r="D43" s="1149"/>
      <c r="E43" s="1150"/>
      <c r="F43" s="41">
        <v>0.06</v>
      </c>
      <c r="G43" s="42">
        <v>0</v>
      </c>
      <c r="H43" s="42">
        <v>0</v>
      </c>
      <c r="I43" s="42">
        <v>0</v>
      </c>
      <c r="J43" s="43">
        <v>0</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CI9eQH1QGcwHPWfduOLOsAM7SxkYo2vPl39bFRL4Io0XMcLGR434LTxmpThv/PckX0WXLNEse0K6oTEzUrzdTg==" saltValue="7zMWZSqCppUx1ri3SRIsB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5">
      <c r="A44" s="48"/>
      <c r="B44" s="51" t="s">
        <v>8</v>
      </c>
      <c r="C44" s="52"/>
      <c r="D44" s="52"/>
      <c r="E44" s="53"/>
      <c r="F44" s="53"/>
      <c r="G44" s="53"/>
      <c r="H44" s="53"/>
      <c r="I44" s="53"/>
      <c r="J44" s="54" t="s">
        <v>2</v>
      </c>
      <c r="K44" s="55" t="s">
        <v>528</v>
      </c>
      <c r="L44" s="56" t="s">
        <v>529</v>
      </c>
      <c r="M44" s="56" t="s">
        <v>530</v>
      </c>
      <c r="N44" s="56" t="s">
        <v>531</v>
      </c>
      <c r="O44" s="57" t="s">
        <v>532</v>
      </c>
      <c r="P44" s="48"/>
      <c r="Q44" s="48"/>
      <c r="R44" s="48"/>
      <c r="S44" s="48"/>
      <c r="T44" s="48"/>
      <c r="U44" s="48"/>
    </row>
    <row r="45" spans="1:21" ht="30.75" customHeight="1" x14ac:dyDescent="0.2">
      <c r="A45" s="48"/>
      <c r="B45" s="1153" t="s">
        <v>9</v>
      </c>
      <c r="C45" s="1154"/>
      <c r="D45" s="58"/>
      <c r="E45" s="1159" t="s">
        <v>10</v>
      </c>
      <c r="F45" s="1159"/>
      <c r="G45" s="1159"/>
      <c r="H45" s="1159"/>
      <c r="I45" s="1159"/>
      <c r="J45" s="1160"/>
      <c r="K45" s="59">
        <v>2775</v>
      </c>
      <c r="L45" s="60">
        <v>2779</v>
      </c>
      <c r="M45" s="60">
        <v>2777</v>
      </c>
      <c r="N45" s="60">
        <v>2682</v>
      </c>
      <c r="O45" s="61">
        <v>2446</v>
      </c>
      <c r="P45" s="48"/>
      <c r="Q45" s="48"/>
      <c r="R45" s="48"/>
      <c r="S45" s="48"/>
      <c r="T45" s="48"/>
      <c r="U45" s="48"/>
    </row>
    <row r="46" spans="1:21" ht="30.75" customHeight="1" x14ac:dyDescent="0.2">
      <c r="A46" s="48"/>
      <c r="B46" s="1155"/>
      <c r="C46" s="1156"/>
      <c r="D46" s="62"/>
      <c r="E46" s="1161" t="s">
        <v>11</v>
      </c>
      <c r="F46" s="1161"/>
      <c r="G46" s="1161"/>
      <c r="H46" s="1161"/>
      <c r="I46" s="1161"/>
      <c r="J46" s="1162"/>
      <c r="K46" s="63" t="s">
        <v>490</v>
      </c>
      <c r="L46" s="64" t="s">
        <v>490</v>
      </c>
      <c r="M46" s="64" t="s">
        <v>490</v>
      </c>
      <c r="N46" s="64" t="s">
        <v>490</v>
      </c>
      <c r="O46" s="65" t="s">
        <v>490</v>
      </c>
      <c r="P46" s="48"/>
      <c r="Q46" s="48"/>
      <c r="R46" s="48"/>
      <c r="S46" s="48"/>
      <c r="T46" s="48"/>
      <c r="U46" s="48"/>
    </row>
    <row r="47" spans="1:21" ht="30.75" customHeight="1" x14ac:dyDescent="0.2">
      <c r="A47" s="48"/>
      <c r="B47" s="1155"/>
      <c r="C47" s="1156"/>
      <c r="D47" s="62"/>
      <c r="E47" s="1161" t="s">
        <v>12</v>
      </c>
      <c r="F47" s="1161"/>
      <c r="G47" s="1161"/>
      <c r="H47" s="1161"/>
      <c r="I47" s="1161"/>
      <c r="J47" s="1162"/>
      <c r="K47" s="63" t="s">
        <v>490</v>
      </c>
      <c r="L47" s="64" t="s">
        <v>490</v>
      </c>
      <c r="M47" s="64" t="s">
        <v>490</v>
      </c>
      <c r="N47" s="64" t="s">
        <v>490</v>
      </c>
      <c r="O47" s="65" t="s">
        <v>490</v>
      </c>
      <c r="P47" s="48"/>
      <c r="Q47" s="48"/>
      <c r="R47" s="48"/>
      <c r="S47" s="48"/>
      <c r="T47" s="48"/>
      <c r="U47" s="48"/>
    </row>
    <row r="48" spans="1:21" ht="30.75" customHeight="1" x14ac:dyDescent="0.2">
      <c r="A48" s="48"/>
      <c r="B48" s="1155"/>
      <c r="C48" s="1156"/>
      <c r="D48" s="62"/>
      <c r="E48" s="1161" t="s">
        <v>13</v>
      </c>
      <c r="F48" s="1161"/>
      <c r="G48" s="1161"/>
      <c r="H48" s="1161"/>
      <c r="I48" s="1161"/>
      <c r="J48" s="1162"/>
      <c r="K48" s="63">
        <v>345</v>
      </c>
      <c r="L48" s="64">
        <v>349</v>
      </c>
      <c r="M48" s="64">
        <v>361</v>
      </c>
      <c r="N48" s="64">
        <v>354</v>
      </c>
      <c r="O48" s="65">
        <v>366</v>
      </c>
      <c r="P48" s="48"/>
      <c r="Q48" s="48"/>
      <c r="R48" s="48"/>
      <c r="S48" s="48"/>
      <c r="T48" s="48"/>
      <c r="U48" s="48"/>
    </row>
    <row r="49" spans="1:21" ht="30.75" customHeight="1" x14ac:dyDescent="0.2">
      <c r="A49" s="48"/>
      <c r="B49" s="1155"/>
      <c r="C49" s="1156"/>
      <c r="D49" s="62"/>
      <c r="E49" s="1161" t="s">
        <v>14</v>
      </c>
      <c r="F49" s="1161"/>
      <c r="G49" s="1161"/>
      <c r="H49" s="1161"/>
      <c r="I49" s="1161"/>
      <c r="J49" s="1162"/>
      <c r="K49" s="63" t="s">
        <v>490</v>
      </c>
      <c r="L49" s="64" t="s">
        <v>490</v>
      </c>
      <c r="M49" s="64" t="s">
        <v>490</v>
      </c>
      <c r="N49" s="64" t="s">
        <v>490</v>
      </c>
      <c r="O49" s="65" t="s">
        <v>490</v>
      </c>
      <c r="P49" s="48"/>
      <c r="Q49" s="48"/>
      <c r="R49" s="48"/>
      <c r="S49" s="48"/>
      <c r="T49" s="48"/>
      <c r="U49" s="48"/>
    </row>
    <row r="50" spans="1:21" ht="30.75" customHeight="1" x14ac:dyDescent="0.2">
      <c r="A50" s="48"/>
      <c r="B50" s="1155"/>
      <c r="C50" s="1156"/>
      <c r="D50" s="62"/>
      <c r="E50" s="1161" t="s">
        <v>15</v>
      </c>
      <c r="F50" s="1161"/>
      <c r="G50" s="1161"/>
      <c r="H50" s="1161"/>
      <c r="I50" s="1161"/>
      <c r="J50" s="1162"/>
      <c r="K50" s="63" t="s">
        <v>490</v>
      </c>
      <c r="L50" s="64" t="s">
        <v>490</v>
      </c>
      <c r="M50" s="64" t="s">
        <v>490</v>
      </c>
      <c r="N50" s="64" t="s">
        <v>490</v>
      </c>
      <c r="O50" s="65" t="s">
        <v>490</v>
      </c>
      <c r="P50" s="48"/>
      <c r="Q50" s="48"/>
      <c r="R50" s="48"/>
      <c r="S50" s="48"/>
      <c r="T50" s="48"/>
      <c r="U50" s="48"/>
    </row>
    <row r="51" spans="1:21" ht="30.75" customHeight="1" x14ac:dyDescent="0.2">
      <c r="A51" s="48"/>
      <c r="B51" s="1157"/>
      <c r="C51" s="1158"/>
      <c r="D51" s="66"/>
      <c r="E51" s="1161" t="s">
        <v>16</v>
      </c>
      <c r="F51" s="1161"/>
      <c r="G51" s="1161"/>
      <c r="H51" s="1161"/>
      <c r="I51" s="1161"/>
      <c r="J51" s="1162"/>
      <c r="K51" s="63" t="s">
        <v>490</v>
      </c>
      <c r="L51" s="64" t="s">
        <v>490</v>
      </c>
      <c r="M51" s="64" t="s">
        <v>490</v>
      </c>
      <c r="N51" s="64" t="s">
        <v>490</v>
      </c>
      <c r="O51" s="65" t="s">
        <v>490</v>
      </c>
      <c r="P51" s="48"/>
      <c r="Q51" s="48"/>
      <c r="R51" s="48"/>
      <c r="S51" s="48"/>
      <c r="T51" s="48"/>
      <c r="U51" s="48"/>
    </row>
    <row r="52" spans="1:21" ht="30.75" customHeight="1" x14ac:dyDescent="0.2">
      <c r="A52" s="48"/>
      <c r="B52" s="1163" t="s">
        <v>17</v>
      </c>
      <c r="C52" s="1164"/>
      <c r="D52" s="66"/>
      <c r="E52" s="1161" t="s">
        <v>18</v>
      </c>
      <c r="F52" s="1161"/>
      <c r="G52" s="1161"/>
      <c r="H52" s="1161"/>
      <c r="I52" s="1161"/>
      <c r="J52" s="1162"/>
      <c r="K52" s="63">
        <v>1604</v>
      </c>
      <c r="L52" s="64">
        <v>1619</v>
      </c>
      <c r="M52" s="64">
        <v>1571</v>
      </c>
      <c r="N52" s="64">
        <v>1537</v>
      </c>
      <c r="O52" s="65">
        <v>1410</v>
      </c>
      <c r="P52" s="48"/>
      <c r="Q52" s="48"/>
      <c r="R52" s="48"/>
      <c r="S52" s="48"/>
      <c r="T52" s="48"/>
      <c r="U52" s="48"/>
    </row>
    <row r="53" spans="1:21" ht="30.75" customHeight="1" thickBot="1" x14ac:dyDescent="0.25">
      <c r="A53" s="48"/>
      <c r="B53" s="1165" t="s">
        <v>19</v>
      </c>
      <c r="C53" s="1166"/>
      <c r="D53" s="67"/>
      <c r="E53" s="1167" t="s">
        <v>20</v>
      </c>
      <c r="F53" s="1167"/>
      <c r="G53" s="1167"/>
      <c r="H53" s="1167"/>
      <c r="I53" s="1167"/>
      <c r="J53" s="1168"/>
      <c r="K53" s="68">
        <v>1516</v>
      </c>
      <c r="L53" s="69">
        <v>1509</v>
      </c>
      <c r="M53" s="69">
        <v>1567</v>
      </c>
      <c r="N53" s="69">
        <v>1499</v>
      </c>
      <c r="O53" s="70">
        <v>1402</v>
      </c>
      <c r="P53" s="48"/>
      <c r="Q53" s="48"/>
      <c r="R53" s="48"/>
      <c r="S53" s="48"/>
      <c r="T53" s="48"/>
      <c r="U53" s="48"/>
    </row>
    <row r="54" spans="1:21" ht="24" customHeight="1" x14ac:dyDescent="0.2">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5">
      <c r="A57" s="48"/>
      <c r="B57" s="76"/>
      <c r="C57" s="77"/>
      <c r="D57" s="77"/>
      <c r="E57" s="78"/>
      <c r="F57" s="78"/>
      <c r="G57" s="78"/>
      <c r="H57" s="78"/>
      <c r="I57" s="78"/>
      <c r="J57" s="79" t="s">
        <v>2</v>
      </c>
      <c r="K57" s="80" t="s">
        <v>545</v>
      </c>
      <c r="L57" s="81" t="s">
        <v>546</v>
      </c>
      <c r="M57" s="81" t="s">
        <v>547</v>
      </c>
      <c r="N57" s="81" t="s">
        <v>548</v>
      </c>
      <c r="O57" s="82" t="s">
        <v>549</v>
      </c>
      <c r="P57" s="48"/>
      <c r="Q57" s="48"/>
      <c r="R57" s="48"/>
      <c r="S57" s="48"/>
      <c r="T57" s="48"/>
      <c r="U57" s="48"/>
    </row>
    <row r="58" spans="1:21" ht="31.5" customHeight="1" x14ac:dyDescent="0.2">
      <c r="B58" s="1169" t="s">
        <v>24</v>
      </c>
      <c r="C58" s="1170"/>
      <c r="D58" s="1175" t="s">
        <v>25</v>
      </c>
      <c r="E58" s="1176"/>
      <c r="F58" s="1176"/>
      <c r="G58" s="1176"/>
      <c r="H58" s="1176"/>
      <c r="I58" s="1176"/>
      <c r="J58" s="1177"/>
      <c r="K58" s="83"/>
      <c r="L58" s="84"/>
      <c r="M58" s="84"/>
      <c r="N58" s="84"/>
      <c r="O58" s="85"/>
    </row>
    <row r="59" spans="1:21" ht="31.5" customHeight="1" x14ac:dyDescent="0.2">
      <c r="B59" s="1171"/>
      <c r="C59" s="1172"/>
      <c r="D59" s="1178" t="s">
        <v>26</v>
      </c>
      <c r="E59" s="1179"/>
      <c r="F59" s="1179"/>
      <c r="G59" s="1179"/>
      <c r="H59" s="1179"/>
      <c r="I59" s="1179"/>
      <c r="J59" s="1180"/>
      <c r="K59" s="86"/>
      <c r="L59" s="87"/>
      <c r="M59" s="87"/>
      <c r="N59" s="87"/>
      <c r="O59" s="88"/>
    </row>
    <row r="60" spans="1:21" ht="31.5" customHeight="1" thickBot="1" x14ac:dyDescent="0.25">
      <c r="B60" s="1173"/>
      <c r="C60" s="1174"/>
      <c r="D60" s="1181" t="s">
        <v>27</v>
      </c>
      <c r="E60" s="1182"/>
      <c r="F60" s="1182"/>
      <c r="G60" s="1182"/>
      <c r="H60" s="1182"/>
      <c r="I60" s="1182"/>
      <c r="J60" s="1183"/>
      <c r="K60" s="89"/>
      <c r="L60" s="90"/>
      <c r="M60" s="90"/>
      <c r="N60" s="90"/>
      <c r="O60" s="91"/>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mv7/n5hg4Qhk6+WqTfjwg6qDFnaYSlSZVVhPU17YJywywAmfqPW0XOsPP2KrgSXmCqGYE5PhB7xgmailky2jWg==" saltValue="cpwakpmW+J1wvMFfS+eXw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25">
      <c r="B40" s="98" t="s">
        <v>8</v>
      </c>
      <c r="C40" s="99"/>
      <c r="D40" s="99"/>
      <c r="E40" s="100"/>
      <c r="F40" s="100"/>
      <c r="G40" s="100"/>
      <c r="H40" s="101" t="s">
        <v>2</v>
      </c>
      <c r="I40" s="102" t="s">
        <v>528</v>
      </c>
      <c r="J40" s="103" t="s">
        <v>529</v>
      </c>
      <c r="K40" s="103" t="s">
        <v>530</v>
      </c>
      <c r="L40" s="103" t="s">
        <v>531</v>
      </c>
      <c r="M40" s="104" t="s">
        <v>532</v>
      </c>
    </row>
    <row r="41" spans="2:13" ht="27.75" customHeight="1" x14ac:dyDescent="0.2">
      <c r="B41" s="1184" t="s">
        <v>30</v>
      </c>
      <c r="C41" s="1185"/>
      <c r="D41" s="105"/>
      <c r="E41" s="1190" t="s">
        <v>31</v>
      </c>
      <c r="F41" s="1190"/>
      <c r="G41" s="1190"/>
      <c r="H41" s="1191"/>
      <c r="I41" s="355">
        <v>26885</v>
      </c>
      <c r="J41" s="356">
        <v>26857</v>
      </c>
      <c r="K41" s="356">
        <v>27627</v>
      </c>
      <c r="L41" s="356">
        <v>28089</v>
      </c>
      <c r="M41" s="357">
        <v>31678</v>
      </c>
    </row>
    <row r="42" spans="2:13" ht="27.75" customHeight="1" x14ac:dyDescent="0.2">
      <c r="B42" s="1186"/>
      <c r="C42" s="1187"/>
      <c r="D42" s="106"/>
      <c r="E42" s="1192" t="s">
        <v>32</v>
      </c>
      <c r="F42" s="1192"/>
      <c r="G42" s="1192"/>
      <c r="H42" s="1193"/>
      <c r="I42" s="358" t="s">
        <v>490</v>
      </c>
      <c r="J42" s="359" t="s">
        <v>490</v>
      </c>
      <c r="K42" s="359" t="s">
        <v>490</v>
      </c>
      <c r="L42" s="359" t="s">
        <v>490</v>
      </c>
      <c r="M42" s="360" t="s">
        <v>490</v>
      </c>
    </row>
    <row r="43" spans="2:13" ht="27.75" customHeight="1" x14ac:dyDescent="0.2">
      <c r="B43" s="1186"/>
      <c r="C43" s="1187"/>
      <c r="D43" s="106"/>
      <c r="E43" s="1192" t="s">
        <v>33</v>
      </c>
      <c r="F43" s="1192"/>
      <c r="G43" s="1192"/>
      <c r="H43" s="1193"/>
      <c r="I43" s="358">
        <v>8384</v>
      </c>
      <c r="J43" s="359">
        <v>9404</v>
      </c>
      <c r="K43" s="359">
        <v>9291</v>
      </c>
      <c r="L43" s="359">
        <v>9226</v>
      </c>
      <c r="M43" s="360">
        <v>9133</v>
      </c>
    </row>
    <row r="44" spans="2:13" ht="27.75" customHeight="1" x14ac:dyDescent="0.2">
      <c r="B44" s="1186"/>
      <c r="C44" s="1187"/>
      <c r="D44" s="106"/>
      <c r="E44" s="1192" t="s">
        <v>34</v>
      </c>
      <c r="F44" s="1192"/>
      <c r="G44" s="1192"/>
      <c r="H44" s="1193"/>
      <c r="I44" s="358" t="s">
        <v>490</v>
      </c>
      <c r="J44" s="359" t="s">
        <v>490</v>
      </c>
      <c r="K44" s="359" t="s">
        <v>490</v>
      </c>
      <c r="L44" s="359" t="s">
        <v>490</v>
      </c>
      <c r="M44" s="360" t="s">
        <v>490</v>
      </c>
    </row>
    <row r="45" spans="2:13" ht="27.75" customHeight="1" x14ac:dyDescent="0.2">
      <c r="B45" s="1186"/>
      <c r="C45" s="1187"/>
      <c r="D45" s="106"/>
      <c r="E45" s="1192" t="s">
        <v>35</v>
      </c>
      <c r="F45" s="1192"/>
      <c r="G45" s="1192"/>
      <c r="H45" s="1193"/>
      <c r="I45" s="358">
        <v>3029</v>
      </c>
      <c r="J45" s="359">
        <v>2936</v>
      </c>
      <c r="K45" s="359">
        <v>2931</v>
      </c>
      <c r="L45" s="359">
        <v>2918</v>
      </c>
      <c r="M45" s="360">
        <v>3049</v>
      </c>
    </row>
    <row r="46" spans="2:13" ht="27.75" customHeight="1" x14ac:dyDescent="0.2">
      <c r="B46" s="1186"/>
      <c r="C46" s="1187"/>
      <c r="D46" s="107"/>
      <c r="E46" s="1192" t="s">
        <v>36</v>
      </c>
      <c r="F46" s="1192"/>
      <c r="G46" s="1192"/>
      <c r="H46" s="1193"/>
      <c r="I46" s="358" t="s">
        <v>490</v>
      </c>
      <c r="J46" s="359" t="s">
        <v>490</v>
      </c>
      <c r="K46" s="359" t="s">
        <v>490</v>
      </c>
      <c r="L46" s="359" t="s">
        <v>490</v>
      </c>
      <c r="M46" s="360" t="s">
        <v>490</v>
      </c>
    </row>
    <row r="47" spans="2:13" ht="27.75" customHeight="1" x14ac:dyDescent="0.2">
      <c r="B47" s="1186"/>
      <c r="C47" s="1187"/>
      <c r="D47" s="108"/>
      <c r="E47" s="1194" t="s">
        <v>37</v>
      </c>
      <c r="F47" s="1195"/>
      <c r="G47" s="1195"/>
      <c r="H47" s="1196"/>
      <c r="I47" s="358" t="s">
        <v>490</v>
      </c>
      <c r="J47" s="359" t="s">
        <v>490</v>
      </c>
      <c r="K47" s="359" t="s">
        <v>490</v>
      </c>
      <c r="L47" s="359" t="s">
        <v>490</v>
      </c>
      <c r="M47" s="360" t="s">
        <v>490</v>
      </c>
    </row>
    <row r="48" spans="2:13" ht="27.75" customHeight="1" x14ac:dyDescent="0.2">
      <c r="B48" s="1186"/>
      <c r="C48" s="1187"/>
      <c r="D48" s="106"/>
      <c r="E48" s="1192" t="s">
        <v>38</v>
      </c>
      <c r="F48" s="1192"/>
      <c r="G48" s="1192"/>
      <c r="H48" s="1193"/>
      <c r="I48" s="358" t="s">
        <v>490</v>
      </c>
      <c r="J48" s="359" t="s">
        <v>490</v>
      </c>
      <c r="K48" s="359" t="s">
        <v>490</v>
      </c>
      <c r="L48" s="359" t="s">
        <v>490</v>
      </c>
      <c r="M48" s="360" t="s">
        <v>490</v>
      </c>
    </row>
    <row r="49" spans="2:13" ht="27.75" customHeight="1" x14ac:dyDescent="0.2">
      <c r="B49" s="1188"/>
      <c r="C49" s="1189"/>
      <c r="D49" s="106"/>
      <c r="E49" s="1192" t="s">
        <v>39</v>
      </c>
      <c r="F49" s="1192"/>
      <c r="G49" s="1192"/>
      <c r="H49" s="1193"/>
      <c r="I49" s="358" t="s">
        <v>490</v>
      </c>
      <c r="J49" s="359" t="s">
        <v>490</v>
      </c>
      <c r="K49" s="359" t="s">
        <v>490</v>
      </c>
      <c r="L49" s="359" t="s">
        <v>490</v>
      </c>
      <c r="M49" s="360" t="s">
        <v>490</v>
      </c>
    </row>
    <row r="50" spans="2:13" ht="27.75" customHeight="1" x14ac:dyDescent="0.2">
      <c r="B50" s="1197" t="s">
        <v>40</v>
      </c>
      <c r="C50" s="1198"/>
      <c r="D50" s="109"/>
      <c r="E50" s="1192" t="s">
        <v>41</v>
      </c>
      <c r="F50" s="1192"/>
      <c r="G50" s="1192"/>
      <c r="H50" s="1193"/>
      <c r="I50" s="358">
        <v>4514</v>
      </c>
      <c r="J50" s="359">
        <v>5083</v>
      </c>
      <c r="K50" s="359">
        <v>9863</v>
      </c>
      <c r="L50" s="359">
        <v>10285</v>
      </c>
      <c r="M50" s="360">
        <v>11338</v>
      </c>
    </row>
    <row r="51" spans="2:13" ht="27.75" customHeight="1" x14ac:dyDescent="0.2">
      <c r="B51" s="1186"/>
      <c r="C51" s="1187"/>
      <c r="D51" s="106"/>
      <c r="E51" s="1192" t="s">
        <v>42</v>
      </c>
      <c r="F51" s="1192"/>
      <c r="G51" s="1192"/>
      <c r="H51" s="1193"/>
      <c r="I51" s="358">
        <v>531</v>
      </c>
      <c r="J51" s="359">
        <v>509</v>
      </c>
      <c r="K51" s="359">
        <v>498</v>
      </c>
      <c r="L51" s="359">
        <v>487</v>
      </c>
      <c r="M51" s="360">
        <v>446</v>
      </c>
    </row>
    <row r="52" spans="2:13" ht="27.75" customHeight="1" x14ac:dyDescent="0.2">
      <c r="B52" s="1188"/>
      <c r="C52" s="1189"/>
      <c r="D52" s="106"/>
      <c r="E52" s="1192" t="s">
        <v>43</v>
      </c>
      <c r="F52" s="1192"/>
      <c r="G52" s="1192"/>
      <c r="H52" s="1193"/>
      <c r="I52" s="358">
        <v>18242</v>
      </c>
      <c r="J52" s="359">
        <v>18127</v>
      </c>
      <c r="K52" s="359">
        <v>18364</v>
      </c>
      <c r="L52" s="359">
        <v>18476</v>
      </c>
      <c r="M52" s="360">
        <v>20261</v>
      </c>
    </row>
    <row r="53" spans="2:13" ht="27.75" customHeight="1" thickBot="1" x14ac:dyDescent="0.25">
      <c r="B53" s="1199" t="s">
        <v>19</v>
      </c>
      <c r="C53" s="1200"/>
      <c r="D53" s="110"/>
      <c r="E53" s="1201" t="s">
        <v>44</v>
      </c>
      <c r="F53" s="1201"/>
      <c r="G53" s="1201"/>
      <c r="H53" s="1202"/>
      <c r="I53" s="361">
        <v>15010</v>
      </c>
      <c r="J53" s="362">
        <v>15477</v>
      </c>
      <c r="K53" s="362">
        <v>11123</v>
      </c>
      <c r="L53" s="362">
        <v>10985</v>
      </c>
      <c r="M53" s="363">
        <v>11814</v>
      </c>
    </row>
    <row r="54" spans="2:13" ht="27.75" customHeight="1" x14ac:dyDescent="0.2">
      <c r="B54" s="111"/>
      <c r="C54" s="112"/>
      <c r="D54" s="112"/>
      <c r="E54" s="113"/>
      <c r="F54" s="113"/>
      <c r="G54" s="113"/>
      <c r="H54" s="113"/>
      <c r="I54" s="114"/>
      <c r="J54" s="114"/>
      <c r="K54" s="114"/>
      <c r="L54" s="114"/>
      <c r="M54" s="114"/>
    </row>
    <row r="55" spans="2:13" ht="13.2" x14ac:dyDescent="0.2"/>
  </sheetData>
  <sheetProtection algorithmName="SHA-512" hashValue="2VVlRwA07YJWDsgdyfVKhftlw3tMxtyl2vpqwPDcYi8onXH4hAnwFL1FfgzFKo/M4MZNXqdbi7MHFBUenPsn8A==" saltValue="QROFPUPHnDkn4xZX9vKR4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45</v>
      </c>
    </row>
    <row r="54" spans="2:8" ht="29.25" customHeight="1" thickBot="1" x14ac:dyDescent="0.3">
      <c r="B54" s="116" t="s">
        <v>1</v>
      </c>
      <c r="C54" s="117"/>
      <c r="D54" s="117"/>
      <c r="E54" s="118" t="s">
        <v>2</v>
      </c>
      <c r="F54" s="119" t="s">
        <v>530</v>
      </c>
      <c r="G54" s="119" t="s">
        <v>531</v>
      </c>
      <c r="H54" s="120" t="s">
        <v>532</v>
      </c>
    </row>
    <row r="55" spans="2:8" ht="52.5" customHeight="1" x14ac:dyDescent="0.2">
      <c r="B55" s="121"/>
      <c r="C55" s="1211" t="s">
        <v>46</v>
      </c>
      <c r="D55" s="1211"/>
      <c r="E55" s="1212"/>
      <c r="F55" s="122">
        <v>2873</v>
      </c>
      <c r="G55" s="122">
        <v>3559</v>
      </c>
      <c r="H55" s="123">
        <v>5344</v>
      </c>
    </row>
    <row r="56" spans="2:8" ht="52.5" customHeight="1" x14ac:dyDescent="0.2">
      <c r="B56" s="124"/>
      <c r="C56" s="1213" t="s">
        <v>47</v>
      </c>
      <c r="D56" s="1213"/>
      <c r="E56" s="1214"/>
      <c r="F56" s="125">
        <v>1878</v>
      </c>
      <c r="G56" s="125">
        <v>1670</v>
      </c>
      <c r="H56" s="126">
        <v>1603</v>
      </c>
    </row>
    <row r="57" spans="2:8" ht="53.25" customHeight="1" x14ac:dyDescent="0.2">
      <c r="B57" s="124"/>
      <c r="C57" s="1215" t="s">
        <v>48</v>
      </c>
      <c r="D57" s="1215"/>
      <c r="E57" s="1216"/>
      <c r="F57" s="127">
        <v>4391</v>
      </c>
      <c r="G57" s="127">
        <v>4273</v>
      </c>
      <c r="H57" s="128">
        <v>3497</v>
      </c>
    </row>
    <row r="58" spans="2:8" ht="45.75" customHeight="1" x14ac:dyDescent="0.2">
      <c r="B58" s="129"/>
      <c r="C58" s="1203" t="s">
        <v>550</v>
      </c>
      <c r="D58" s="1204"/>
      <c r="E58" s="1205"/>
      <c r="F58" s="130">
        <v>2139</v>
      </c>
      <c r="G58" s="130">
        <v>2339</v>
      </c>
      <c r="H58" s="131">
        <v>1590</v>
      </c>
    </row>
    <row r="59" spans="2:8" ht="45.75" customHeight="1" x14ac:dyDescent="0.2">
      <c r="B59" s="129"/>
      <c r="C59" s="1203" t="s">
        <v>551</v>
      </c>
      <c r="D59" s="1204"/>
      <c r="E59" s="1205"/>
      <c r="F59" s="130">
        <v>1166</v>
      </c>
      <c r="G59" s="130">
        <v>881</v>
      </c>
      <c r="H59" s="131">
        <v>691</v>
      </c>
    </row>
    <row r="60" spans="2:8" ht="45.75" customHeight="1" x14ac:dyDescent="0.2">
      <c r="B60" s="129"/>
      <c r="C60" s="1203" t="s">
        <v>552</v>
      </c>
      <c r="D60" s="1204"/>
      <c r="E60" s="1205"/>
      <c r="F60" s="130">
        <v>535</v>
      </c>
      <c r="G60" s="130">
        <v>523</v>
      </c>
      <c r="H60" s="131">
        <v>603</v>
      </c>
    </row>
    <row r="61" spans="2:8" ht="45.75" customHeight="1" x14ac:dyDescent="0.2">
      <c r="B61" s="129"/>
      <c r="C61" s="1203" t="s">
        <v>553</v>
      </c>
      <c r="D61" s="1204"/>
      <c r="E61" s="1205"/>
      <c r="F61" s="130" t="s">
        <v>555</v>
      </c>
      <c r="G61" s="130">
        <v>66</v>
      </c>
      <c r="H61" s="131">
        <v>154</v>
      </c>
    </row>
    <row r="62" spans="2:8" ht="45.75" customHeight="1" thickBot="1" x14ac:dyDescent="0.25">
      <c r="B62" s="132"/>
      <c r="C62" s="1206" t="s">
        <v>554</v>
      </c>
      <c r="D62" s="1207"/>
      <c r="E62" s="1208"/>
      <c r="F62" s="133">
        <v>135</v>
      </c>
      <c r="G62" s="133">
        <v>135</v>
      </c>
      <c r="H62" s="134">
        <v>146</v>
      </c>
    </row>
    <row r="63" spans="2:8" ht="52.5" customHeight="1" thickBot="1" x14ac:dyDescent="0.25">
      <c r="B63" s="135"/>
      <c r="C63" s="1209" t="s">
        <v>49</v>
      </c>
      <c r="D63" s="1209"/>
      <c r="E63" s="1210"/>
      <c r="F63" s="136">
        <v>9142</v>
      </c>
      <c r="G63" s="136">
        <v>9502</v>
      </c>
      <c r="H63" s="137">
        <v>10443</v>
      </c>
    </row>
    <row r="64" spans="2:8" ht="13.2" x14ac:dyDescent="0.2"/>
  </sheetData>
  <sheetProtection algorithmName="SHA-512" hashValue="kkOqbpLujD7ypttaxhfloJtXOyuzwDWFDi95Dx9H63LvD/aNA9K5OdN5twvXO2yI3EGNo9iw+UesDupaveuPyQ==" saltValue="4LG0EWSHRlrweA02NFRjI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50</v>
      </c>
      <c r="E2" s="149"/>
      <c r="F2" s="150" t="s">
        <v>527</v>
      </c>
      <c r="G2" s="151"/>
      <c r="H2" s="152"/>
    </row>
    <row r="3" spans="1:8" x14ac:dyDescent="0.2">
      <c r="A3" s="148" t="s">
        <v>520</v>
      </c>
      <c r="B3" s="153"/>
      <c r="C3" s="154"/>
      <c r="D3" s="155">
        <v>47461</v>
      </c>
      <c r="E3" s="156"/>
      <c r="F3" s="157">
        <v>70166</v>
      </c>
      <c r="G3" s="158"/>
      <c r="H3" s="159"/>
    </row>
    <row r="4" spans="1:8" x14ac:dyDescent="0.2">
      <c r="A4" s="160"/>
      <c r="B4" s="161"/>
      <c r="C4" s="162"/>
      <c r="D4" s="163">
        <v>29704</v>
      </c>
      <c r="E4" s="164"/>
      <c r="F4" s="165">
        <v>36115</v>
      </c>
      <c r="G4" s="166"/>
      <c r="H4" s="167"/>
    </row>
    <row r="5" spans="1:8" x14ac:dyDescent="0.2">
      <c r="A5" s="148" t="s">
        <v>522</v>
      </c>
      <c r="B5" s="153"/>
      <c r="C5" s="154"/>
      <c r="D5" s="155">
        <v>53439</v>
      </c>
      <c r="E5" s="156"/>
      <c r="F5" s="157">
        <v>70329</v>
      </c>
      <c r="G5" s="158"/>
      <c r="H5" s="159"/>
    </row>
    <row r="6" spans="1:8" x14ac:dyDescent="0.2">
      <c r="A6" s="160"/>
      <c r="B6" s="161"/>
      <c r="C6" s="162"/>
      <c r="D6" s="163">
        <v>38681</v>
      </c>
      <c r="E6" s="164"/>
      <c r="F6" s="165">
        <v>39403</v>
      </c>
      <c r="G6" s="166"/>
      <c r="H6" s="167"/>
    </row>
    <row r="7" spans="1:8" x14ac:dyDescent="0.2">
      <c r="A7" s="148" t="s">
        <v>523</v>
      </c>
      <c r="B7" s="153"/>
      <c r="C7" s="154"/>
      <c r="D7" s="155">
        <v>76924</v>
      </c>
      <c r="E7" s="156"/>
      <c r="F7" s="157">
        <v>71871</v>
      </c>
      <c r="G7" s="158"/>
      <c r="H7" s="159"/>
    </row>
    <row r="8" spans="1:8" x14ac:dyDescent="0.2">
      <c r="A8" s="160"/>
      <c r="B8" s="161"/>
      <c r="C8" s="162"/>
      <c r="D8" s="163">
        <v>35637</v>
      </c>
      <c r="E8" s="164"/>
      <c r="F8" s="165">
        <v>38232</v>
      </c>
      <c r="G8" s="166"/>
      <c r="H8" s="167"/>
    </row>
    <row r="9" spans="1:8" x14ac:dyDescent="0.2">
      <c r="A9" s="148" t="s">
        <v>524</v>
      </c>
      <c r="B9" s="153"/>
      <c r="C9" s="154"/>
      <c r="D9" s="155">
        <v>61555</v>
      </c>
      <c r="E9" s="156"/>
      <c r="F9" s="157">
        <v>71807</v>
      </c>
      <c r="G9" s="158"/>
      <c r="H9" s="159"/>
    </row>
    <row r="10" spans="1:8" x14ac:dyDescent="0.2">
      <c r="A10" s="160"/>
      <c r="B10" s="161"/>
      <c r="C10" s="162"/>
      <c r="D10" s="163">
        <v>50768</v>
      </c>
      <c r="E10" s="164"/>
      <c r="F10" s="165">
        <v>37333</v>
      </c>
      <c r="G10" s="166"/>
      <c r="H10" s="167"/>
    </row>
    <row r="11" spans="1:8" x14ac:dyDescent="0.2">
      <c r="A11" s="148" t="s">
        <v>525</v>
      </c>
      <c r="B11" s="153"/>
      <c r="C11" s="154"/>
      <c r="D11" s="155">
        <v>127114</v>
      </c>
      <c r="E11" s="156"/>
      <c r="F11" s="157">
        <v>80821</v>
      </c>
      <c r="G11" s="158"/>
      <c r="H11" s="159"/>
    </row>
    <row r="12" spans="1:8" x14ac:dyDescent="0.2">
      <c r="A12" s="160"/>
      <c r="B12" s="161"/>
      <c r="C12" s="168"/>
      <c r="D12" s="163">
        <v>113821</v>
      </c>
      <c r="E12" s="164"/>
      <c r="F12" s="165">
        <v>49586</v>
      </c>
      <c r="G12" s="166"/>
      <c r="H12" s="167"/>
    </row>
    <row r="13" spans="1:8" x14ac:dyDescent="0.2">
      <c r="A13" s="148"/>
      <c r="B13" s="153"/>
      <c r="C13" s="169"/>
      <c r="D13" s="170">
        <v>73299</v>
      </c>
      <c r="E13" s="171"/>
      <c r="F13" s="172">
        <v>72999</v>
      </c>
      <c r="G13" s="173"/>
      <c r="H13" s="159"/>
    </row>
    <row r="14" spans="1:8" x14ac:dyDescent="0.2">
      <c r="A14" s="160"/>
      <c r="B14" s="161"/>
      <c r="C14" s="162"/>
      <c r="D14" s="163">
        <v>53722</v>
      </c>
      <c r="E14" s="164"/>
      <c r="F14" s="165">
        <v>40134</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5.44</v>
      </c>
      <c r="C19" s="174">
        <f>ROUND(VALUE(SUBSTITUTE(実質収支比率等に係る経年分析!G$48,"▲","-")),2)</f>
        <v>6.24</v>
      </c>
      <c r="D19" s="174">
        <f>ROUND(VALUE(SUBSTITUTE(実質収支比率等に係る経年分析!H$48,"▲","-")),2)</f>
        <v>6.21</v>
      </c>
      <c r="E19" s="174">
        <f>ROUND(VALUE(SUBSTITUTE(実質収支比率等に係る経年分析!I$48,"▲","-")),2)</f>
        <v>6.39</v>
      </c>
      <c r="F19" s="174">
        <f>ROUND(VALUE(SUBSTITUTE(実質収支比率等に係る経年分析!J$48,"▲","-")),2)</f>
        <v>7.6</v>
      </c>
    </row>
    <row r="20" spans="1:11" x14ac:dyDescent="0.2">
      <c r="A20" s="174" t="s">
        <v>53</v>
      </c>
      <c r="B20" s="174">
        <f>ROUND(VALUE(SUBSTITUTE(実質収支比率等に係る経年分析!F$47,"▲","-")),2)</f>
        <v>12.63</v>
      </c>
      <c r="C20" s="174">
        <f>ROUND(VALUE(SUBSTITUTE(実質収支比率等に係る経年分析!G$47,"▲","-")),2)</f>
        <v>9.9600000000000009</v>
      </c>
      <c r="D20" s="174">
        <f>ROUND(VALUE(SUBSTITUTE(実質収支比率等に係る経年分析!H$47,"▲","-")),2)</f>
        <v>20.22</v>
      </c>
      <c r="E20" s="174">
        <f>ROUND(VALUE(SUBSTITUTE(実質収支比率等に係る経年分析!I$47,"▲","-")),2)</f>
        <v>25.93</v>
      </c>
      <c r="F20" s="174">
        <f>ROUND(VALUE(SUBSTITUTE(実質収支比率等に係る経年分析!J$47,"▲","-")),2)</f>
        <v>38.78</v>
      </c>
    </row>
    <row r="21" spans="1:11" x14ac:dyDescent="0.2">
      <c r="A21" s="174" t="s">
        <v>54</v>
      </c>
      <c r="B21" s="174">
        <f>IF(ISNUMBER(VALUE(SUBSTITUTE(実質収支比率等に係る経年分析!F$49,"▲","-"))),ROUND(VALUE(SUBSTITUTE(実質収支比率等に係る経年分析!F$49,"▲","-")),2),NA())</f>
        <v>-1.47</v>
      </c>
      <c r="C21" s="174">
        <f>IF(ISNUMBER(VALUE(SUBSTITUTE(実質収支比率等に係る経年分析!G$49,"▲","-"))),ROUND(VALUE(SUBSTITUTE(実質収支比率等に係る経年分析!G$49,"▲","-")),2),NA())</f>
        <v>-1.31</v>
      </c>
      <c r="D21" s="174">
        <f>IF(ISNUMBER(VALUE(SUBSTITUTE(実質収支比率等に係る経年分析!H$49,"▲","-"))),ROUND(VALUE(SUBSTITUTE(実質収支比率等に係る経年分析!H$49,"▲","-")),2),NA())</f>
        <v>10.83</v>
      </c>
      <c r="E21" s="174">
        <f>IF(ISNUMBER(VALUE(SUBSTITUTE(実質収支比率等に係る経年分析!I$49,"▲","-"))),ROUND(VALUE(SUBSTITUTE(実質収支比率等に係る経年分析!I$49,"▲","-")),2),NA())</f>
        <v>4.95</v>
      </c>
      <c r="F21" s="174">
        <f>IF(ISNUMBER(VALUE(SUBSTITUTE(実質収支比率等に係る経年分析!J$49,"▲","-"))),ROUND(VALUE(SUBSTITUTE(実質収支比率等に係る経年分析!J$49,"▲","-")),2),NA())</f>
        <v>14.66</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0.06</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鳴門市光熱水費等支出特別会計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2">
      <c r="A30" s="175" t="str">
        <f>IF(連結実質赤字比率に係る赤字・黒字の構成分析!C$40="",NA(),連結実質赤字比率に係る赤字・黒字の構成分析!C$40)</f>
        <v>鳴門市後期高齢者医療特別会計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0.17</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0.17</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0.23</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0.28000000000000003</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0.28000000000000003</v>
      </c>
    </row>
    <row r="31" spans="1:11" x14ac:dyDescent="0.2">
      <c r="A31" s="175" t="str">
        <f>IF(連結実質赤字比率に係る赤字・黒字の構成分析!C$39="",NA(),連結実質赤字比率に係る赤字・黒字の構成分析!C$39)</f>
        <v>鳴門市国民健康保険事業特別会計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0.23</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0.41</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0.43</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0.59</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0.45</v>
      </c>
    </row>
    <row r="32" spans="1:11" x14ac:dyDescent="0.2">
      <c r="A32" s="175" t="str">
        <f>IF(連結実質赤字比率に係る赤字・黒字の構成分析!C$38="",NA(),連結実質赤字比率に係る赤字・黒字の構成分析!C$38)</f>
        <v>鳴門市下水道事業会計</v>
      </c>
      <c r="B32" s="175" t="e">
        <f>IF(ROUND(VALUE(SUBSTITUTE(連結実質赤字比率に係る赤字・黒字の構成分析!F$38,"▲", "-")), 2) &lt; 0, ABS(ROUND(VALUE(SUBSTITUTE(連結実質赤字比率に係る赤字・黒字の構成分析!F$38,"▲", "-")), 2)), NA())</f>
        <v>#VALUE!</v>
      </c>
      <c r="C32" s="175" t="e">
        <f>IF(ROUND(VALUE(SUBSTITUTE(連結実質赤字比率に係る赤字・黒字の構成分析!F$38,"▲", "-")), 2) &gt;= 0, ABS(ROUND(VALUE(SUBSTITUTE(連結実質赤字比率に係る赤字・黒字の構成分析!F$38,"▲", "-")), 2)), NA())</f>
        <v>#VALUE!</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0.54</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1.4</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1.83</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2.2000000000000002</v>
      </c>
    </row>
    <row r="33" spans="1:16" x14ac:dyDescent="0.2">
      <c r="A33" s="175" t="str">
        <f>IF(連結実質赤字比率に係る赤字・黒字の構成分析!C$37="",NA(),連結実質赤字比率に係る赤字・黒字の構成分析!C$37)</f>
        <v>鳴門市介護保険事業特別会計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2</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0.97</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2.46</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4.1500000000000004</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4.1900000000000004</v>
      </c>
    </row>
    <row r="34" spans="1:16" x14ac:dyDescent="0.2">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5.39</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6.24</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6.21</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6.38</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7.59</v>
      </c>
    </row>
    <row r="35" spans="1:16" x14ac:dyDescent="0.2">
      <c r="A35" s="175" t="str">
        <f>IF(連結実質赤字比率に係る赤字・黒字の構成分析!C$35="",NA(),連結実質赤字比率に係る赤字・黒字の構成分析!C$35)</f>
        <v>鳴門市水道事業会計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12.45</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14.18</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16.420000000000002</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19.46</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21.49</v>
      </c>
    </row>
    <row r="36" spans="1:16" x14ac:dyDescent="0.2">
      <c r="A36" s="175" t="str">
        <f>IF(連結実質赤字比率に係る赤字・黒字の構成分析!C$34="",NA(),連結実質赤字比率に係る赤字・黒字の構成分析!C$34)</f>
        <v>鳴門市モーターボート競走事業会計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76.2</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114.46</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119.61</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170.79</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213.86</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1604</v>
      </c>
      <c r="E42" s="176"/>
      <c r="F42" s="176"/>
      <c r="G42" s="176">
        <f>'実質公債費比率（分子）の構造'!L$52</f>
        <v>1619</v>
      </c>
      <c r="H42" s="176"/>
      <c r="I42" s="176"/>
      <c r="J42" s="176">
        <f>'実質公債費比率（分子）の構造'!M$52</f>
        <v>1571</v>
      </c>
      <c r="K42" s="176"/>
      <c r="L42" s="176"/>
      <c r="M42" s="176">
        <f>'実質公債費比率（分子）の構造'!N$52</f>
        <v>1537</v>
      </c>
      <c r="N42" s="176"/>
      <c r="O42" s="176"/>
      <c r="P42" s="176">
        <f>'実質公債費比率（分子）の構造'!O$52</f>
        <v>1410</v>
      </c>
    </row>
    <row r="43" spans="1:16" x14ac:dyDescent="0.2">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2">
      <c r="A45" s="176" t="s">
        <v>63</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x14ac:dyDescent="0.2">
      <c r="A46" s="176" t="s">
        <v>64</v>
      </c>
      <c r="B46" s="176">
        <f>'実質公債費比率（分子）の構造'!K$48</f>
        <v>345</v>
      </c>
      <c r="C46" s="176"/>
      <c r="D46" s="176"/>
      <c r="E46" s="176">
        <f>'実質公債費比率（分子）の構造'!L$48</f>
        <v>349</v>
      </c>
      <c r="F46" s="176"/>
      <c r="G46" s="176"/>
      <c r="H46" s="176">
        <f>'実質公債費比率（分子）の構造'!M$48</f>
        <v>361</v>
      </c>
      <c r="I46" s="176"/>
      <c r="J46" s="176"/>
      <c r="K46" s="176">
        <f>'実質公債費比率（分子）の構造'!N$48</f>
        <v>354</v>
      </c>
      <c r="L46" s="176"/>
      <c r="M46" s="176"/>
      <c r="N46" s="176">
        <f>'実質公債費比率（分子）の構造'!O$48</f>
        <v>366</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2775</v>
      </c>
      <c r="C49" s="176"/>
      <c r="D49" s="176"/>
      <c r="E49" s="176">
        <f>'実質公債費比率（分子）の構造'!L$45</f>
        <v>2779</v>
      </c>
      <c r="F49" s="176"/>
      <c r="G49" s="176"/>
      <c r="H49" s="176">
        <f>'実質公債費比率（分子）の構造'!M$45</f>
        <v>2777</v>
      </c>
      <c r="I49" s="176"/>
      <c r="J49" s="176"/>
      <c r="K49" s="176">
        <f>'実質公債費比率（分子）の構造'!N$45</f>
        <v>2682</v>
      </c>
      <c r="L49" s="176"/>
      <c r="M49" s="176"/>
      <c r="N49" s="176">
        <f>'実質公債費比率（分子）の構造'!O$45</f>
        <v>2446</v>
      </c>
      <c r="O49" s="176"/>
      <c r="P49" s="176"/>
    </row>
    <row r="50" spans="1:16" x14ac:dyDescent="0.2">
      <c r="A50" s="176" t="s">
        <v>67</v>
      </c>
      <c r="B50" s="176" t="e">
        <f>NA()</f>
        <v>#N/A</v>
      </c>
      <c r="C50" s="176">
        <f>IF(ISNUMBER('実質公債費比率（分子）の構造'!K$53),'実質公債費比率（分子）の構造'!K$53,NA())</f>
        <v>1516</v>
      </c>
      <c r="D50" s="176" t="e">
        <f>NA()</f>
        <v>#N/A</v>
      </c>
      <c r="E50" s="176" t="e">
        <f>NA()</f>
        <v>#N/A</v>
      </c>
      <c r="F50" s="176">
        <f>IF(ISNUMBER('実質公債費比率（分子）の構造'!L$53),'実質公債費比率（分子）の構造'!L$53,NA())</f>
        <v>1509</v>
      </c>
      <c r="G50" s="176" t="e">
        <f>NA()</f>
        <v>#N/A</v>
      </c>
      <c r="H50" s="176" t="e">
        <f>NA()</f>
        <v>#N/A</v>
      </c>
      <c r="I50" s="176">
        <f>IF(ISNUMBER('実質公債費比率（分子）の構造'!M$53),'実質公債費比率（分子）の構造'!M$53,NA())</f>
        <v>1567</v>
      </c>
      <c r="J50" s="176" t="e">
        <f>NA()</f>
        <v>#N/A</v>
      </c>
      <c r="K50" s="176" t="e">
        <f>NA()</f>
        <v>#N/A</v>
      </c>
      <c r="L50" s="176">
        <f>IF(ISNUMBER('実質公債費比率（分子）の構造'!N$53),'実質公債費比率（分子）の構造'!N$53,NA())</f>
        <v>1499</v>
      </c>
      <c r="M50" s="176" t="e">
        <f>NA()</f>
        <v>#N/A</v>
      </c>
      <c r="N50" s="176" t="e">
        <f>NA()</f>
        <v>#N/A</v>
      </c>
      <c r="O50" s="176">
        <f>IF(ISNUMBER('実質公債費比率（分子）の構造'!O$53),'実質公債費比率（分子）の構造'!O$53,NA())</f>
        <v>1402</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18242</v>
      </c>
      <c r="E56" s="175"/>
      <c r="F56" s="175"/>
      <c r="G56" s="175">
        <f>'将来負担比率（分子）の構造'!J$52</f>
        <v>18127</v>
      </c>
      <c r="H56" s="175"/>
      <c r="I56" s="175"/>
      <c r="J56" s="175">
        <f>'将来負担比率（分子）の構造'!K$52</f>
        <v>18364</v>
      </c>
      <c r="K56" s="175"/>
      <c r="L56" s="175"/>
      <c r="M56" s="175">
        <f>'将来負担比率（分子）の構造'!L$52</f>
        <v>18476</v>
      </c>
      <c r="N56" s="175"/>
      <c r="O56" s="175"/>
      <c r="P56" s="175">
        <f>'将来負担比率（分子）の構造'!M$52</f>
        <v>20261</v>
      </c>
    </row>
    <row r="57" spans="1:16" x14ac:dyDescent="0.2">
      <c r="A57" s="175" t="s">
        <v>42</v>
      </c>
      <c r="B57" s="175"/>
      <c r="C57" s="175"/>
      <c r="D57" s="175">
        <f>'将来負担比率（分子）の構造'!I$51</f>
        <v>531</v>
      </c>
      <c r="E57" s="175"/>
      <c r="F57" s="175"/>
      <c r="G57" s="175">
        <f>'将来負担比率（分子）の構造'!J$51</f>
        <v>509</v>
      </c>
      <c r="H57" s="175"/>
      <c r="I57" s="175"/>
      <c r="J57" s="175">
        <f>'将来負担比率（分子）の構造'!K$51</f>
        <v>498</v>
      </c>
      <c r="K57" s="175"/>
      <c r="L57" s="175"/>
      <c r="M57" s="175">
        <f>'将来負担比率（分子）の構造'!L$51</f>
        <v>487</v>
      </c>
      <c r="N57" s="175"/>
      <c r="O57" s="175"/>
      <c r="P57" s="175">
        <f>'将来負担比率（分子）の構造'!M$51</f>
        <v>446</v>
      </c>
    </row>
    <row r="58" spans="1:16" x14ac:dyDescent="0.2">
      <c r="A58" s="175" t="s">
        <v>41</v>
      </c>
      <c r="B58" s="175"/>
      <c r="C58" s="175"/>
      <c r="D58" s="175">
        <f>'将来負担比率（分子）の構造'!I$50</f>
        <v>4514</v>
      </c>
      <c r="E58" s="175"/>
      <c r="F58" s="175"/>
      <c r="G58" s="175">
        <f>'将来負担比率（分子）の構造'!J$50</f>
        <v>5083</v>
      </c>
      <c r="H58" s="175"/>
      <c r="I58" s="175"/>
      <c r="J58" s="175">
        <f>'将来負担比率（分子）の構造'!K$50</f>
        <v>9863</v>
      </c>
      <c r="K58" s="175"/>
      <c r="L58" s="175"/>
      <c r="M58" s="175">
        <f>'将来負担比率（分子）の構造'!L$50</f>
        <v>10285</v>
      </c>
      <c r="N58" s="175"/>
      <c r="O58" s="175"/>
      <c r="P58" s="175">
        <f>'将来負担比率（分子）の構造'!M$50</f>
        <v>11338</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35</v>
      </c>
      <c r="B62" s="175">
        <f>'将来負担比率（分子）の構造'!I$45</f>
        <v>3029</v>
      </c>
      <c r="C62" s="175"/>
      <c r="D62" s="175"/>
      <c r="E62" s="175">
        <f>'将来負担比率（分子）の構造'!J$45</f>
        <v>2936</v>
      </c>
      <c r="F62" s="175"/>
      <c r="G62" s="175"/>
      <c r="H62" s="175">
        <f>'将来負担比率（分子）の構造'!K$45</f>
        <v>2931</v>
      </c>
      <c r="I62" s="175"/>
      <c r="J62" s="175"/>
      <c r="K62" s="175">
        <f>'将来負担比率（分子）の構造'!L$45</f>
        <v>2918</v>
      </c>
      <c r="L62" s="175"/>
      <c r="M62" s="175"/>
      <c r="N62" s="175">
        <f>'将来負担比率（分子）の構造'!M$45</f>
        <v>3049</v>
      </c>
      <c r="O62" s="175"/>
      <c r="P62" s="175"/>
    </row>
    <row r="63" spans="1:16" x14ac:dyDescent="0.2">
      <c r="A63" s="175" t="s">
        <v>34</v>
      </c>
      <c r="B63" s="175" t="str">
        <f>'将来負担比率（分子）の構造'!I$44</f>
        <v>-</v>
      </c>
      <c r="C63" s="175"/>
      <c r="D63" s="175"/>
      <c r="E63" s="175" t="str">
        <f>'将来負担比率（分子）の構造'!J$44</f>
        <v>-</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x14ac:dyDescent="0.2">
      <c r="A64" s="175" t="s">
        <v>33</v>
      </c>
      <c r="B64" s="175">
        <f>'将来負担比率（分子）の構造'!I$43</f>
        <v>8384</v>
      </c>
      <c r="C64" s="175"/>
      <c r="D64" s="175"/>
      <c r="E64" s="175">
        <f>'将来負担比率（分子）の構造'!J$43</f>
        <v>9404</v>
      </c>
      <c r="F64" s="175"/>
      <c r="G64" s="175"/>
      <c r="H64" s="175">
        <f>'将来負担比率（分子）の構造'!K$43</f>
        <v>9291</v>
      </c>
      <c r="I64" s="175"/>
      <c r="J64" s="175"/>
      <c r="K64" s="175">
        <f>'将来負担比率（分子）の構造'!L$43</f>
        <v>9226</v>
      </c>
      <c r="L64" s="175"/>
      <c r="M64" s="175"/>
      <c r="N64" s="175">
        <f>'将来負担比率（分子）の構造'!M$43</f>
        <v>9133</v>
      </c>
      <c r="O64" s="175"/>
      <c r="P64" s="175"/>
    </row>
    <row r="65" spans="1:16" x14ac:dyDescent="0.2">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2">
      <c r="A66" s="175" t="s">
        <v>31</v>
      </c>
      <c r="B66" s="175">
        <f>'将来負担比率（分子）の構造'!I$41</f>
        <v>26885</v>
      </c>
      <c r="C66" s="175"/>
      <c r="D66" s="175"/>
      <c r="E66" s="175">
        <f>'将来負担比率（分子）の構造'!J$41</f>
        <v>26857</v>
      </c>
      <c r="F66" s="175"/>
      <c r="G66" s="175"/>
      <c r="H66" s="175">
        <f>'将来負担比率（分子）の構造'!K$41</f>
        <v>27627</v>
      </c>
      <c r="I66" s="175"/>
      <c r="J66" s="175"/>
      <c r="K66" s="175">
        <f>'将来負担比率（分子）の構造'!L$41</f>
        <v>28089</v>
      </c>
      <c r="L66" s="175"/>
      <c r="M66" s="175"/>
      <c r="N66" s="175">
        <f>'将来負担比率（分子）の構造'!M$41</f>
        <v>31678</v>
      </c>
      <c r="O66" s="175"/>
      <c r="P66" s="175"/>
    </row>
    <row r="67" spans="1:16" x14ac:dyDescent="0.2">
      <c r="A67" s="175" t="s">
        <v>71</v>
      </c>
      <c r="B67" s="175" t="e">
        <f>NA()</f>
        <v>#N/A</v>
      </c>
      <c r="C67" s="175">
        <f>IF(ISNUMBER('将来負担比率（分子）の構造'!I$53), IF('将来負担比率（分子）の構造'!I$53 &lt; 0, 0, '将来負担比率（分子）の構造'!I$53), NA())</f>
        <v>15010</v>
      </c>
      <c r="D67" s="175" t="e">
        <f>NA()</f>
        <v>#N/A</v>
      </c>
      <c r="E67" s="175" t="e">
        <f>NA()</f>
        <v>#N/A</v>
      </c>
      <c r="F67" s="175">
        <f>IF(ISNUMBER('将来負担比率（分子）の構造'!J$53), IF('将来負担比率（分子）の構造'!J$53 &lt; 0, 0, '将来負担比率（分子）の構造'!J$53), NA())</f>
        <v>15477</v>
      </c>
      <c r="G67" s="175" t="e">
        <f>NA()</f>
        <v>#N/A</v>
      </c>
      <c r="H67" s="175" t="e">
        <f>NA()</f>
        <v>#N/A</v>
      </c>
      <c r="I67" s="175">
        <f>IF(ISNUMBER('将来負担比率（分子）の構造'!K$53), IF('将来負担比率（分子）の構造'!K$53 &lt; 0, 0, '将来負担比率（分子）の構造'!K$53), NA())</f>
        <v>11123</v>
      </c>
      <c r="J67" s="175" t="e">
        <f>NA()</f>
        <v>#N/A</v>
      </c>
      <c r="K67" s="175" t="e">
        <f>NA()</f>
        <v>#N/A</v>
      </c>
      <c r="L67" s="175">
        <f>IF(ISNUMBER('将来負担比率（分子）の構造'!L$53), IF('将来負担比率（分子）の構造'!L$53 &lt; 0, 0, '将来負担比率（分子）の構造'!L$53), NA())</f>
        <v>10985</v>
      </c>
      <c r="M67" s="175" t="e">
        <f>NA()</f>
        <v>#N/A</v>
      </c>
      <c r="N67" s="175" t="e">
        <f>NA()</f>
        <v>#N/A</v>
      </c>
      <c r="O67" s="175">
        <f>IF(ISNUMBER('将来負担比率（分子）の構造'!M$53), IF('将来負担比率（分子）の構造'!M$53 &lt; 0, 0, '将来負担比率（分子）の構造'!M$53), NA())</f>
        <v>11814</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2873</v>
      </c>
      <c r="C72" s="179">
        <f>基金残高に係る経年分析!G55</f>
        <v>3559</v>
      </c>
      <c r="D72" s="179">
        <f>基金残高に係る経年分析!H55</f>
        <v>5344</v>
      </c>
    </row>
    <row r="73" spans="1:16" x14ac:dyDescent="0.2">
      <c r="A73" s="178" t="s">
        <v>74</v>
      </c>
      <c r="B73" s="179">
        <f>基金残高に係る経年分析!F56</f>
        <v>1878</v>
      </c>
      <c r="C73" s="179">
        <f>基金残高に係る経年分析!G56</f>
        <v>1670</v>
      </c>
      <c r="D73" s="179">
        <f>基金残高に係る経年分析!H56</f>
        <v>1603</v>
      </c>
    </row>
    <row r="74" spans="1:16" x14ac:dyDescent="0.2">
      <c r="A74" s="178" t="s">
        <v>75</v>
      </c>
      <c r="B74" s="179">
        <f>基金残高に係る経年分析!F57</f>
        <v>4391</v>
      </c>
      <c r="C74" s="179">
        <f>基金残高に係る経年分析!G57</f>
        <v>4273</v>
      </c>
      <c r="D74" s="179">
        <f>基金残高に係る経年分析!H57</f>
        <v>3497</v>
      </c>
    </row>
  </sheetData>
  <sheetProtection algorithmName="SHA-512" hashValue="2thjavmKJDEL5t8m0kSJ3DCAcrLm4oWotMiWoAAkAI3AjSkcGbxpSKUejXI6r4l7nWvt/8aOsZXxWZtbMQ9LHg==" saltValue="TrFfimDIiNBuUghZKQ1u3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荒川　竜之介</cp:lastModifiedBy>
  <cp:lastPrinted>2025-03-17T05:13:51Z</cp:lastPrinted>
  <dcterms:created xsi:type="dcterms:W3CDTF">2025-02-19T04:23:37Z</dcterms:created>
  <dcterms:modified xsi:type="dcterms:W3CDTF">2025-03-17T09:46:52Z</dcterms:modified>
  <cp:category/>
</cp:coreProperties>
</file>