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070"/>
  </bookViews>
  <sheets>
    <sheet name="連結貸借対照表" sheetId="5" r:id="rId1"/>
  </sheets>
  <externalReferences>
    <externalReference r:id="rId2"/>
  </externalReferences>
  <definedNames>
    <definedName name="CSV">#REF!</definedName>
    <definedName name="CSVDATA">#REF!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5" i="5" l="1"/>
  <c r="AD51" i="5" s="1"/>
  <c r="AD46" i="5"/>
  <c r="AD40" i="5"/>
  <c r="AD36" i="5"/>
  <c r="AD25" i="5"/>
  <c r="AE13" i="5"/>
  <c r="AD9" i="5"/>
  <c r="AE7" i="5"/>
  <c r="AE22" i="5" l="1"/>
  <c r="AD39" i="5"/>
  <c r="AD8" i="5"/>
  <c r="AD7" i="5" l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<sst xmlns="http://schemas.openxmlformats.org/spreadsheetml/2006/main" count="164" uniqueCount="144">
  <si>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</si>
  <si>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</si>
  <si>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</si>
  <si>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</si>
  <si>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</si>
  <si>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</si>
  <si>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</si>
  <si>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</si>
  <si>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</si>
  <si>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</si>
  <si>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</si>
  <si>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</si>
  <si>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</si>
  <si>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</si>
  <si>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</si>
  <si>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</si>
  <si>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</si>
  <si>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</si>
  <si>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</si>
  <si>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</si>
  <si>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</si>
  <si>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</si>
  <si>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</si>
  <si>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</si>
  <si>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</si>
  <si>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</si>
  <si>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</si>
  <si>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</si>
  <si>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</si>
  <si>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</si>
  <si>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</si>
  <si>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</si>
  <si>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</si>
  <si>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</si>
  <si>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</si>
  <si>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</si>
  <si>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</si>
  <si>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</si>
  <si>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</si>
  <si>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</si>
  <si>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</si>
  <si>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</si>
  <si>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</si>
  <si>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</si>
  <si>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</si>
  <si>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</si>
  <si>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</si>
  <si>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</si>
  <si>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</si>
  <si>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</si>
  <si>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</si>
  <si>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</si>
  <si>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</si>
  <si>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</si>
  <si>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</si>
  <si>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</si>
  <si>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</si>
  <si>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</si>
  <si>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</si>
  <si>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</si>
  <si>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</si>
  <si>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</si>
  <si>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</si>
  <si>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</si>
  <si>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</si>
  <si>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</si>
  <si>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</si>
  <si>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</si>
  <si>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</si>
  <si>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</si>
  <si>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</si>
  <si>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</si>
  <si>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</si>
  <si>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</si>
  <si>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</si>
  <si>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</si>
  <si>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</si>
  <si>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</si>
  <si>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</si>
  <si>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</si>
  <si>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</si>
  <si>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</si>
  <si>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</si>
  <si>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</si>
  <si>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</si>
  <si>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</si>
  <si>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</si>
  <si>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</si>
  <si>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</si>
  <si>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</si>
  <si>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</si>
  <si>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</si>
  <si>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</si>
  <si>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</si>
  <si>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</si>
  <si>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</si>
  <si>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</si>
  <si>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</si>
  <si>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</si>
  <si>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</si>
  <si>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</si>
  <si>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</si>
  <si>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</si>
  <si>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</si>
  <si>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</si>
  <si>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</si>
  <si>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</si>
  <si>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</si>
  <si>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</si>
  <si>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</si>
  <si>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</si>
  <si>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</si>
  <si>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</si>
  <si>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</si>
  <si>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</si>
  <si>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</si>
  <si>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</si>
  <si>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</si>
  <si>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</si>
  <si>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</si>
  <si>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</si>
  <si>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</si>
  <si>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</si>
  <si>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</si>
  <si>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</si>
  <si>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</si>
  <si>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</si>
  <si>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</si>
  <si>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</si>
  <si>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</si>
  <si>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</si>
  <si>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</si>
  <si>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</si>
  <si>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</si>
  <si>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</si>
  <si>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</si>
  <si>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</si>
  <si>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</si>
  <si>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</si>
  <si>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（単位：千円）</t>
  </si>
  <si>
    <t>地方債等</t>
    <phoneticPr fontId="2"/>
  </si>
  <si>
    <t>1年内償還予定地方債等</t>
    <phoneticPr fontId="2"/>
  </si>
  <si>
    <t>連結開始貸借対照表</t>
    <rPh sb="2" eb="4">
      <t>カイシ</t>
    </rPh>
    <phoneticPr fontId="2"/>
  </si>
  <si>
    <t>（平成２８年３月３１日現在）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</si>
</sst>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1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9" xfId="4" applyFont="1" applyFill="1" applyBorder="1" applyAlignment="1">
      <alignment horizontal="right" vertical="center"/>
    </xf>
    <xf numFmtId="177" fontId="9" fillId="0" borderId="4" xfId="4" applyNumberFormat="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vertical="center"/>
    </xf>
    <xf numFmtId="176" fontId="1" fillId="2" borderId="9" xfId="4" applyNumberFormat="1" applyFont="1" applyFill="1" applyBorder="1" applyAlignment="1">
      <alignment horizontal="right" vertical="center"/>
    </xf>
    <xf numFmtId="177" fontId="9" fillId="2" borderId="4" xfId="4" applyNumberFormat="1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11" xfId="4" applyNumberFormat="1" applyFont="1" applyFill="1" applyBorder="1" applyAlignment="1">
      <alignment horizontal="right" vertical="center"/>
    </xf>
    <xf numFmtId="178" fontId="9" fillId="2" borderId="12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right" vertical="center"/>
    </xf>
    <xf numFmtId="0" fontId="1" fillId="0" borderId="3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4" xfId="4" applyFont="1" applyFill="1" applyBorder="1" applyAlignment="1">
      <alignment horizontal="right" vertical="center"/>
    </xf>
    <xf numFmtId="176" fontId="1" fillId="2" borderId="16" xfId="4" applyNumberFormat="1" applyFont="1" applyFill="1" applyBorder="1" applyAlignment="1">
      <alignment horizontal="right" vertical="center"/>
    </xf>
    <xf numFmtId="178" fontId="9" fillId="2" borderId="17" xfId="4" applyNumberFormat="1" applyFont="1" applyFill="1" applyBorder="1" applyAlignment="1">
      <alignment horizontal="center" vertical="center"/>
    </xf>
    <xf numFmtId="176" fontId="1" fillId="2" borderId="7" xfId="4" applyNumberFormat="1" applyFont="1" applyFill="1" applyBorder="1" applyAlignment="1">
      <alignment horizontal="right" vertical="center"/>
    </xf>
    <xf numFmtId="177" fontId="9" fillId="2" borderId="8" xfId="4" applyNumberFormat="1" applyFont="1" applyFill="1" applyBorder="1" applyAlignment="1">
      <alignment horizontal="center" vertical="center"/>
    </xf>
    <xf numFmtId="178" fontId="9" fillId="2" borderId="8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176" fontId="4" fillId="0" borderId="0" xfId="4" applyNumberFormat="1" applyFont="1" applyFill="1" applyAlignment="1">
      <alignment vertical="center"/>
    </xf>
    <xf numFmtId="38" fontId="1" fillId="0" borderId="10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18" xfId="5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</cellXfs>
  <cellStyles count="11">
    <cellStyle name="桁区切り 2" xfId="5"/>
    <cellStyle name="標準" xfId="0" builtinId="0"/>
    <cellStyle name="標準 2" xfId="1"/>
    <cellStyle name="標準 2 3" xfId="8"/>
    <cellStyle name="標準 4" xfId="9"/>
    <cellStyle name="標準 5" xfId="7"/>
    <cellStyle name="標準 6" xfId="10"/>
    <cellStyle name="標準 7" xfId="3"/>
    <cellStyle name="標準 8" xfId="2"/>
    <cellStyle name="標準 9" xfId="4"/>
    <cellStyle name="標準_03.04.01.財務諸表雛形_様式_桜内案１_コピー03　普通会計４表2006.12.2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72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37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7" ht="23.25" customHeight="1" x14ac:dyDescent="0.25">
      <c r="C2" s="8"/>
      <c r="D2" s="62" t="s">
        <v>142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37" ht="21" customHeight="1" x14ac:dyDescent="0.15">
      <c r="D3" s="63" t="s">
        <v>143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37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139</v>
      </c>
      <c r="AB4" s="13"/>
    </row>
    <row r="5" spans="1:37" s="16" customFormat="1" ht="14.25" customHeight="1" thickBot="1" x14ac:dyDescent="0.2">
      <c r="A5" s="15" t="s">
        <v>132</v>
      </c>
      <c r="B5" s="15" t="s">
        <v>133</v>
      </c>
      <c r="D5" s="59" t="s">
        <v>0</v>
      </c>
      <c r="E5" s="60"/>
      <c r="F5" s="60"/>
      <c r="G5" s="60"/>
      <c r="H5" s="60"/>
      <c r="I5" s="60"/>
      <c r="J5" s="60"/>
      <c r="K5" s="64"/>
      <c r="L5" s="64"/>
      <c r="M5" s="64"/>
      <c r="N5" s="64"/>
      <c r="O5" s="64"/>
      <c r="P5" s="65" t="s">
        <v>134</v>
      </c>
      <c r="Q5" s="66"/>
      <c r="R5" s="60" t="s">
        <v>0</v>
      </c>
      <c r="S5" s="60"/>
      <c r="T5" s="60"/>
      <c r="U5" s="60"/>
      <c r="V5" s="60"/>
      <c r="W5" s="60"/>
      <c r="X5" s="60"/>
      <c r="Y5" s="60"/>
      <c r="Z5" s="65" t="s">
        <v>134</v>
      </c>
      <c r="AA5" s="66"/>
    </row>
    <row r="6" spans="1:37" ht="14.65" customHeight="1" x14ac:dyDescent="0.15">
      <c r="D6" s="17" t="s">
        <v>135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136</v>
      </c>
      <c r="S6" s="19"/>
      <c r="T6" s="19"/>
      <c r="U6" s="19"/>
      <c r="V6" s="19"/>
      <c r="W6" s="19"/>
      <c r="X6" s="19"/>
      <c r="Y6" s="18"/>
      <c r="Z6" s="21"/>
      <c r="AA6" s="23"/>
      <c r="AJ6" s="48"/>
      <c r="AK6" s="48"/>
    </row>
    <row r="7" spans="1:37" ht="14.65" customHeight="1" x14ac:dyDescent="0.15">
      <c r="A7" s="7" t="s">
        <v>3</v>
      </c>
      <c r="B7" s="7" t="s">
        <v>98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142295971</v>
      </c>
      <c r="Q7" s="26"/>
      <c r="R7" s="19"/>
      <c r="S7" s="19" t="s">
        <v>99</v>
      </c>
      <c r="T7" s="19"/>
      <c r="U7" s="19"/>
      <c r="V7" s="19"/>
      <c r="W7" s="19"/>
      <c r="X7" s="19"/>
      <c r="Y7" s="18"/>
      <c r="Z7" s="25">
        <v>31452314</v>
      </c>
      <c r="AA7" s="27"/>
      <c r="AD7" s="9">
        <f>IF(AND(AD8="-",AD36="-",AD39="-"),"-",SUM(AD8,AD36,AD39))</f>
        <v>143433455924</v>
      </c>
      <c r="AE7" s="9">
        <f>IF(COUNTIF(AE8:AE12,"-")=COUNTA(AE8:AE12),"-",SUM(AE8:AE12))</f>
        <v>34054548763</v>
      </c>
      <c r="AJ7" s="48"/>
      <c r="AK7" s="48"/>
    </row>
    <row r="8" spans="1:37" ht="14.65" customHeight="1" x14ac:dyDescent="0.15">
      <c r="A8" s="7" t="s">
        <v>5</v>
      </c>
      <c r="B8" s="7" t="s">
        <v>100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136688409</v>
      </c>
      <c r="Q8" s="26"/>
      <c r="R8" s="19"/>
      <c r="S8" s="19"/>
      <c r="T8" s="19" t="s">
        <v>140</v>
      </c>
      <c r="U8" s="19"/>
      <c r="V8" s="19"/>
      <c r="W8" s="19"/>
      <c r="X8" s="19"/>
      <c r="Y8" s="18"/>
      <c r="Z8" s="25">
        <v>26328836</v>
      </c>
      <c r="AA8" s="27"/>
      <c r="AD8" s="9">
        <f>IF(AND(AD9="-",AD25="-",COUNTIF(AD34:AD35,"-")=COUNTA(AD34:AD35)),"-",SUM(AD9,AD25,AD34:AD35))</f>
        <v>137766735087</v>
      </c>
      <c r="AE8" s="9">
        <v>26825987283</v>
      </c>
      <c r="AJ8" s="48"/>
      <c r="AK8" s="48"/>
    </row>
    <row r="9" spans="1:37" ht="14.65" customHeight="1" x14ac:dyDescent="0.15">
      <c r="A9" s="7" t="s">
        <v>7</v>
      </c>
      <c r="B9" s="7" t="s">
        <v>101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81381661</v>
      </c>
      <c r="Q9" s="26"/>
      <c r="R9" s="19"/>
      <c r="S9" s="19"/>
      <c r="T9" s="19" t="s">
        <v>102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82193964097</v>
      </c>
      <c r="AE9" s="9">
        <v>0</v>
      </c>
      <c r="AJ9" s="48"/>
      <c r="AK9" s="48"/>
    </row>
    <row r="10" spans="1:37" ht="14.65" customHeight="1" x14ac:dyDescent="0.15">
      <c r="A10" s="7" t="s">
        <v>9</v>
      </c>
      <c r="B10" s="7" t="s">
        <v>103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61706180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>
        <v>3762733</v>
      </c>
      <c r="AA10" s="27"/>
      <c r="AD10" s="9">
        <v>61674973047</v>
      </c>
      <c r="AE10" s="9">
        <v>3495853964</v>
      </c>
      <c r="AJ10" s="48"/>
      <c r="AK10" s="48"/>
    </row>
    <row r="11" spans="1:37" ht="14.65" customHeight="1" x14ac:dyDescent="0.15">
      <c r="A11" s="7" t="s">
        <v>11</v>
      </c>
      <c r="B11" s="7" t="s">
        <v>105</v>
      </c>
      <c r="D11" s="24"/>
      <c r="E11" s="19"/>
      <c r="F11" s="19"/>
      <c r="G11" s="19"/>
      <c r="H11" s="19" t="s">
        <v>12</v>
      </c>
      <c r="I11" s="19"/>
      <c r="J11" s="19"/>
      <c r="K11" s="18"/>
      <c r="L11" s="18"/>
      <c r="M11" s="18"/>
      <c r="N11" s="18"/>
      <c r="O11" s="18"/>
      <c r="P11" s="25">
        <v>51470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  <c r="AD11" s="9">
        <v>51470320</v>
      </c>
      <c r="AE11" s="9">
        <v>0</v>
      </c>
      <c r="AJ11" s="48"/>
      <c r="AK11" s="48"/>
    </row>
    <row r="12" spans="1:37" ht="14.65" customHeight="1" x14ac:dyDescent="0.15">
      <c r="A12" s="7" t="s">
        <v>13</v>
      </c>
      <c r="B12" s="7" t="s">
        <v>107</v>
      </c>
      <c r="D12" s="24"/>
      <c r="E12" s="19"/>
      <c r="F12" s="19"/>
      <c r="G12" s="19"/>
      <c r="H12" s="19" t="s">
        <v>14</v>
      </c>
      <c r="I12" s="19"/>
      <c r="J12" s="19"/>
      <c r="K12" s="18"/>
      <c r="L12" s="18"/>
      <c r="M12" s="18"/>
      <c r="N12" s="18"/>
      <c r="O12" s="18"/>
      <c r="P12" s="25">
        <v>45387446</v>
      </c>
      <c r="Q12" s="26"/>
      <c r="R12" s="19"/>
      <c r="S12" s="19"/>
      <c r="T12" s="19" t="s">
        <v>34</v>
      </c>
      <c r="U12" s="19"/>
      <c r="V12" s="19"/>
      <c r="W12" s="19"/>
      <c r="X12" s="19"/>
      <c r="Y12" s="18"/>
      <c r="Z12" s="25">
        <v>1360745</v>
      </c>
      <c r="AA12" s="27"/>
      <c r="AD12" s="9">
        <v>46240330952</v>
      </c>
      <c r="AE12" s="9">
        <v>3732707516</v>
      </c>
      <c r="AJ12" s="48"/>
      <c r="AK12" s="48"/>
    </row>
    <row r="13" spans="1:37" ht="14.65" customHeight="1" x14ac:dyDescent="0.15">
      <c r="A13" s="7" t="s">
        <v>15</v>
      </c>
      <c r="B13" s="7" t="s">
        <v>108</v>
      </c>
      <c r="D13" s="24"/>
      <c r="E13" s="19"/>
      <c r="F13" s="19"/>
      <c r="G13" s="19"/>
      <c r="H13" s="19" t="s">
        <v>16</v>
      </c>
      <c r="I13" s="19"/>
      <c r="J13" s="19"/>
      <c r="K13" s="18"/>
      <c r="L13" s="18"/>
      <c r="M13" s="18"/>
      <c r="N13" s="18"/>
      <c r="O13" s="18"/>
      <c r="P13" s="25">
        <v>-27654781</v>
      </c>
      <c r="Q13" s="26"/>
      <c r="R13" s="19"/>
      <c r="S13" s="19" t="s">
        <v>109</v>
      </c>
      <c r="T13" s="19"/>
      <c r="U13" s="19"/>
      <c r="V13" s="19"/>
      <c r="W13" s="19"/>
      <c r="X13" s="19"/>
      <c r="Y13" s="18"/>
      <c r="Z13" s="25">
        <v>9251972</v>
      </c>
      <c r="AA13" s="27"/>
      <c r="AD13" s="9">
        <v>-28221456222</v>
      </c>
      <c r="AE13" s="9">
        <f>IF(COUNTIF(AE14:AE21,"-")=COUNTA(AE14:AE21),"-",SUM(AE14:AE21))</f>
        <v>5176961545</v>
      </c>
      <c r="AJ13" s="48"/>
      <c r="AK13" s="48"/>
    </row>
    <row r="14" spans="1:37" ht="14.65" customHeight="1" x14ac:dyDescent="0.15">
      <c r="A14" s="7" t="s">
        <v>17</v>
      </c>
      <c r="B14" s="7" t="s">
        <v>110</v>
      </c>
      <c r="D14" s="24"/>
      <c r="E14" s="19"/>
      <c r="F14" s="19"/>
      <c r="G14" s="19"/>
      <c r="H14" s="19" t="s">
        <v>18</v>
      </c>
      <c r="I14" s="19"/>
      <c r="J14" s="19"/>
      <c r="K14" s="18"/>
      <c r="L14" s="18"/>
      <c r="M14" s="18"/>
      <c r="N14" s="18"/>
      <c r="O14" s="18"/>
      <c r="P14" s="25">
        <v>3091730</v>
      </c>
      <c r="Q14" s="26"/>
      <c r="R14" s="19"/>
      <c r="S14" s="19"/>
      <c r="T14" s="19" t="s">
        <v>141</v>
      </c>
      <c r="U14" s="19"/>
      <c r="V14" s="19"/>
      <c r="W14" s="19"/>
      <c r="X14" s="19"/>
      <c r="Y14" s="18"/>
      <c r="Z14" s="25">
        <v>3439631</v>
      </c>
      <c r="AA14" s="27"/>
      <c r="AD14" s="9">
        <v>3157426725</v>
      </c>
      <c r="AE14" s="9">
        <v>2908308294</v>
      </c>
      <c r="AJ14" s="48"/>
      <c r="AK14" s="48"/>
    </row>
    <row r="15" spans="1:37" ht="14.65" customHeight="1" x14ac:dyDescent="0.15">
      <c r="A15" s="7" t="s">
        <v>19</v>
      </c>
      <c r="B15" s="7" t="s">
        <v>111</v>
      </c>
      <c r="D15" s="24"/>
      <c r="E15" s="19"/>
      <c r="F15" s="19"/>
      <c r="G15" s="19"/>
      <c r="H15" s="19" t="s">
        <v>20</v>
      </c>
      <c r="I15" s="19"/>
      <c r="J15" s="19"/>
      <c r="K15" s="18"/>
      <c r="L15" s="18"/>
      <c r="M15" s="18"/>
      <c r="N15" s="18"/>
      <c r="O15" s="18"/>
      <c r="P15" s="25">
        <v>-1434358</v>
      </c>
      <c r="Q15" s="26"/>
      <c r="R15" s="19"/>
      <c r="S15" s="19"/>
      <c r="T15" s="19" t="s">
        <v>112</v>
      </c>
      <c r="U15" s="19"/>
      <c r="V15" s="19"/>
      <c r="W15" s="19"/>
      <c r="X15" s="19"/>
      <c r="Y15" s="18"/>
      <c r="Z15" s="25">
        <v>3080992</v>
      </c>
      <c r="AA15" s="27"/>
      <c r="AD15" s="9">
        <v>-1488896400</v>
      </c>
      <c r="AE15" s="9">
        <v>1207206420</v>
      </c>
      <c r="AJ15" s="48"/>
      <c r="AK15" s="48"/>
    </row>
    <row r="16" spans="1:37" ht="14.65" customHeight="1" x14ac:dyDescent="0.15">
      <c r="A16" s="7" t="s">
        <v>21</v>
      </c>
      <c r="B16" s="7" t="s">
        <v>113</v>
      </c>
      <c r="D16" s="24"/>
      <c r="E16" s="19"/>
      <c r="F16" s="19"/>
      <c r="G16" s="19"/>
      <c r="H16" s="19" t="s">
        <v>22</v>
      </c>
      <c r="I16" s="28"/>
      <c r="J16" s="28"/>
      <c r="K16" s="29"/>
      <c r="L16" s="29"/>
      <c r="M16" s="29"/>
      <c r="N16" s="29"/>
      <c r="O16" s="29"/>
      <c r="P16" s="25">
        <v>50467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5">
        <v>0</v>
      </c>
      <c r="AA16" s="27"/>
      <c r="AD16" s="9">
        <v>52991290</v>
      </c>
      <c r="AE16" s="9">
        <v>0</v>
      </c>
      <c r="AJ16" s="48"/>
      <c r="AK16" s="48"/>
    </row>
    <row r="17" spans="1:37" ht="14.65" customHeight="1" x14ac:dyDescent="0.15">
      <c r="A17" s="7" t="s">
        <v>23</v>
      </c>
      <c r="B17" s="7" t="s">
        <v>115</v>
      </c>
      <c r="D17" s="24"/>
      <c r="E17" s="19"/>
      <c r="F17" s="19"/>
      <c r="G17" s="19"/>
      <c r="H17" s="19" t="s">
        <v>24</v>
      </c>
      <c r="I17" s="28"/>
      <c r="J17" s="28"/>
      <c r="K17" s="29"/>
      <c r="L17" s="29"/>
      <c r="M17" s="29"/>
      <c r="N17" s="29"/>
      <c r="O17" s="29"/>
      <c r="P17" s="25">
        <v>-45324</v>
      </c>
      <c r="Q17" s="26"/>
      <c r="R17" s="18"/>
      <c r="S17" s="19"/>
      <c r="T17" s="19" t="s">
        <v>116</v>
      </c>
      <c r="U17" s="19"/>
      <c r="V17" s="19"/>
      <c r="W17" s="19"/>
      <c r="X17" s="19"/>
      <c r="Y17" s="18"/>
      <c r="Z17" s="25">
        <v>7138</v>
      </c>
      <c r="AA17" s="27"/>
      <c r="AD17" s="9">
        <v>-42995287</v>
      </c>
      <c r="AE17" s="9">
        <v>15833000</v>
      </c>
      <c r="AJ17" s="48"/>
      <c r="AK17" s="48"/>
    </row>
    <row r="18" spans="1:37" ht="14.65" customHeight="1" x14ac:dyDescent="0.15">
      <c r="A18" s="7" t="s">
        <v>25</v>
      </c>
      <c r="B18" s="7" t="s">
        <v>117</v>
      </c>
      <c r="D18" s="24"/>
      <c r="E18" s="19"/>
      <c r="F18" s="19"/>
      <c r="G18" s="19"/>
      <c r="H18" s="19" t="s">
        <v>26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J18" s="48"/>
      <c r="AK18" s="48"/>
    </row>
    <row r="19" spans="1:37" ht="14.65" customHeight="1" x14ac:dyDescent="0.15">
      <c r="A19" s="7" t="s">
        <v>27</v>
      </c>
      <c r="B19" s="7" t="s">
        <v>119</v>
      </c>
      <c r="D19" s="24"/>
      <c r="E19" s="19"/>
      <c r="F19" s="19"/>
      <c r="G19" s="19"/>
      <c r="H19" s="19" t="s">
        <v>28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120</v>
      </c>
      <c r="U19" s="19"/>
      <c r="V19" s="19"/>
      <c r="W19" s="19"/>
      <c r="X19" s="19"/>
      <c r="Y19" s="18"/>
      <c r="Z19" s="25">
        <v>306360</v>
      </c>
      <c r="AA19" s="27"/>
      <c r="AD19" s="9">
        <v>0</v>
      </c>
      <c r="AE19" s="9">
        <v>265143794</v>
      </c>
      <c r="AJ19" s="48"/>
      <c r="AK19" s="48"/>
    </row>
    <row r="20" spans="1:37" ht="14.65" customHeight="1" x14ac:dyDescent="0.15">
      <c r="A20" s="7" t="s">
        <v>29</v>
      </c>
      <c r="B20" s="7" t="s">
        <v>121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441466</v>
      </c>
      <c r="AA20" s="27"/>
      <c r="AD20" s="9">
        <v>0</v>
      </c>
      <c r="AE20" s="9">
        <v>482068644</v>
      </c>
      <c r="AJ20" s="48"/>
      <c r="AK20" s="48"/>
    </row>
    <row r="21" spans="1:37" ht="14.65" customHeight="1" x14ac:dyDescent="0.15">
      <c r="A21" s="7" t="s">
        <v>31</v>
      </c>
      <c r="B21" s="7" t="s">
        <v>123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34</v>
      </c>
      <c r="U21" s="19"/>
      <c r="V21" s="19"/>
      <c r="W21" s="19"/>
      <c r="X21" s="19"/>
      <c r="Y21" s="18"/>
      <c r="Z21" s="25">
        <v>1976385</v>
      </c>
      <c r="AA21" s="27"/>
      <c r="AD21" s="9">
        <v>0</v>
      </c>
      <c r="AE21" s="9">
        <v>298401393</v>
      </c>
      <c r="AJ21" s="48"/>
      <c r="AK21" s="48"/>
    </row>
    <row r="22" spans="1:37" ht="14.65" customHeight="1" x14ac:dyDescent="0.15">
      <c r="A22" s="7" t="s">
        <v>33</v>
      </c>
      <c r="B22" s="7" t="s">
        <v>96</v>
      </c>
      <c r="D22" s="24"/>
      <c r="E22" s="19"/>
      <c r="F22" s="19"/>
      <c r="G22" s="19"/>
      <c r="H22" s="19" t="s">
        <v>34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49" t="s">
        <v>97</v>
      </c>
      <c r="S22" s="50"/>
      <c r="T22" s="50"/>
      <c r="U22" s="50"/>
      <c r="V22" s="50"/>
      <c r="W22" s="50"/>
      <c r="X22" s="50"/>
      <c r="Y22" s="50"/>
      <c r="Z22" s="30">
        <v>40704286</v>
      </c>
      <c r="AA22" s="31"/>
      <c r="AD22" s="9">
        <v>0</v>
      </c>
      <c r="AE22" s="9">
        <f>IF(AND(AE7="-",AE13="-"),"-",SUM(AE7,AE13))</f>
        <v>39231510308</v>
      </c>
      <c r="AJ22" s="48"/>
      <c r="AK22" s="48"/>
    </row>
    <row r="23" spans="1:37" ht="14.65" customHeight="1" x14ac:dyDescent="0.15">
      <c r="A23" s="7" t="s">
        <v>35</v>
      </c>
      <c r="D23" s="24"/>
      <c r="E23" s="19"/>
      <c r="F23" s="19"/>
      <c r="G23" s="19"/>
      <c r="H23" s="19" t="s">
        <v>36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137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J23" s="48"/>
      <c r="AK23" s="48"/>
    </row>
    <row r="24" spans="1:37" ht="14.65" customHeight="1" x14ac:dyDescent="0.15">
      <c r="A24" s="7" t="s">
        <v>37</v>
      </c>
      <c r="B24" s="7" t="s">
        <v>126</v>
      </c>
      <c r="D24" s="24"/>
      <c r="E24" s="19"/>
      <c r="F24" s="19"/>
      <c r="G24" s="19"/>
      <c r="H24" s="19" t="s">
        <v>38</v>
      </c>
      <c r="I24" s="19"/>
      <c r="J24" s="19"/>
      <c r="K24" s="18"/>
      <c r="L24" s="18"/>
      <c r="M24" s="18"/>
      <c r="N24" s="18"/>
      <c r="O24" s="18"/>
      <c r="P24" s="25">
        <v>228831</v>
      </c>
      <c r="Q24" s="26"/>
      <c r="R24" s="19"/>
      <c r="S24" s="19" t="s">
        <v>127</v>
      </c>
      <c r="T24" s="19"/>
      <c r="U24" s="19"/>
      <c r="V24" s="19"/>
      <c r="W24" s="19"/>
      <c r="X24" s="19"/>
      <c r="Y24" s="18"/>
      <c r="Z24" s="25">
        <v>144642914</v>
      </c>
      <c r="AA24" s="27"/>
      <c r="AD24" s="9">
        <v>770119672</v>
      </c>
      <c r="AE24" s="9">
        <f>IF(AND(AD7="-",AD54="-",AD55="-"),"-",SUM(AD7,AD54,AD55))</f>
        <v>145275023347</v>
      </c>
      <c r="AJ24" s="48"/>
      <c r="AK24" s="48"/>
    </row>
    <row r="25" spans="1:37" ht="14.65" customHeight="1" x14ac:dyDescent="0.15">
      <c r="A25" s="7" t="s">
        <v>39</v>
      </c>
      <c r="B25" s="7" t="s">
        <v>128</v>
      </c>
      <c r="D25" s="24"/>
      <c r="E25" s="19"/>
      <c r="F25" s="19"/>
      <c r="G25" s="19" t="s">
        <v>40</v>
      </c>
      <c r="H25" s="19"/>
      <c r="I25" s="19"/>
      <c r="J25" s="19"/>
      <c r="K25" s="18"/>
      <c r="L25" s="18"/>
      <c r="M25" s="18"/>
      <c r="N25" s="18"/>
      <c r="O25" s="18"/>
      <c r="P25" s="25">
        <v>52787852</v>
      </c>
      <c r="Q25" s="26"/>
      <c r="R25" s="19"/>
      <c r="S25" s="18" t="s">
        <v>129</v>
      </c>
      <c r="T25" s="19"/>
      <c r="U25" s="19"/>
      <c r="V25" s="19"/>
      <c r="W25" s="19"/>
      <c r="X25" s="19"/>
      <c r="Y25" s="18"/>
      <c r="Z25" s="25">
        <v>-30758195</v>
      </c>
      <c r="AA25" s="27"/>
      <c r="AD25" s="9">
        <f>IF(COUNTIF(AD26:AD33,"-")=COUNTA(AD26:AD33),"-",SUM(AD26:AD33))</f>
        <v>53237030958</v>
      </c>
      <c r="AE25" s="9">
        <f>IF(AND(AE61="-",AE24="-",AE26="-"),"-",SUM(AE61)-SUM(AE24,AE26))</f>
        <v>-28816915295</v>
      </c>
      <c r="AJ25" s="48"/>
      <c r="AK25" s="48"/>
    </row>
    <row r="26" spans="1:37" ht="14.65" customHeight="1" x14ac:dyDescent="0.15">
      <c r="A26" s="7" t="s">
        <v>41</v>
      </c>
      <c r="B26" s="7" t="s">
        <v>130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24937619</v>
      </c>
      <c r="Q26" s="26"/>
      <c r="R26" s="19"/>
      <c r="S26" s="19" t="s">
        <v>131</v>
      </c>
      <c r="T26" s="19"/>
      <c r="U26" s="19"/>
      <c r="V26" s="19"/>
      <c r="W26" s="19"/>
      <c r="X26" s="19"/>
      <c r="Y26" s="18"/>
      <c r="Z26" s="25">
        <v>10985</v>
      </c>
      <c r="AA26" s="27"/>
      <c r="AD26" s="9">
        <v>24928726029</v>
      </c>
      <c r="AE26" s="9">
        <v>11747000</v>
      </c>
      <c r="AJ26" s="48"/>
      <c r="AK26" s="48"/>
    </row>
    <row r="27" spans="1:37" ht="14.65" customHeight="1" x14ac:dyDescent="0.15">
      <c r="A27" s="7" t="s">
        <v>42</v>
      </c>
      <c r="D27" s="24"/>
      <c r="E27" s="19"/>
      <c r="F27" s="19"/>
      <c r="G27" s="19"/>
      <c r="H27" s="19" t="s">
        <v>14</v>
      </c>
      <c r="I27" s="19"/>
      <c r="J27" s="19"/>
      <c r="K27" s="18"/>
      <c r="L27" s="18"/>
      <c r="M27" s="18"/>
      <c r="N27" s="18"/>
      <c r="O27" s="18"/>
      <c r="P27" s="25">
        <v>1089902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1086797950</v>
      </c>
      <c r="AJ27" s="48"/>
      <c r="AK27" s="48"/>
    </row>
    <row r="28" spans="1:37" ht="14.65" customHeight="1" x14ac:dyDescent="0.15">
      <c r="A28" s="7" t="s">
        <v>43</v>
      </c>
      <c r="D28" s="24"/>
      <c r="E28" s="19"/>
      <c r="F28" s="19"/>
      <c r="G28" s="19"/>
      <c r="H28" s="19" t="s">
        <v>16</v>
      </c>
      <c r="I28" s="19"/>
      <c r="J28" s="19"/>
      <c r="K28" s="18"/>
      <c r="L28" s="18"/>
      <c r="M28" s="18"/>
      <c r="N28" s="18"/>
      <c r="O28" s="18"/>
      <c r="P28" s="25">
        <v>-658463</v>
      </c>
      <c r="Q28" s="26"/>
      <c r="R28" s="51"/>
      <c r="S28" s="52"/>
      <c r="T28" s="52"/>
      <c r="U28" s="52"/>
      <c r="V28" s="52"/>
      <c r="W28" s="52"/>
      <c r="X28" s="52"/>
      <c r="Y28" s="52"/>
      <c r="Z28" s="25"/>
      <c r="AA28" s="27"/>
      <c r="AD28" s="9">
        <v>-676557083</v>
      </c>
      <c r="AJ28" s="48"/>
      <c r="AK28" s="48"/>
    </row>
    <row r="29" spans="1:37" ht="14.65" customHeight="1" x14ac:dyDescent="0.15">
      <c r="A29" s="7" t="s">
        <v>44</v>
      </c>
      <c r="D29" s="24"/>
      <c r="E29" s="19"/>
      <c r="F29" s="19"/>
      <c r="G29" s="19"/>
      <c r="H29" s="19" t="s">
        <v>18</v>
      </c>
      <c r="I29" s="19"/>
      <c r="J29" s="19"/>
      <c r="K29" s="18"/>
      <c r="L29" s="18"/>
      <c r="M29" s="18"/>
      <c r="N29" s="18"/>
      <c r="O29" s="18"/>
      <c r="P29" s="25">
        <v>62491466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64224693087</v>
      </c>
      <c r="AJ29" s="48"/>
      <c r="AK29" s="48"/>
    </row>
    <row r="30" spans="1:37" ht="14.65" customHeight="1" x14ac:dyDescent="0.15">
      <c r="A30" s="7" t="s">
        <v>45</v>
      </c>
      <c r="D30" s="24"/>
      <c r="E30" s="19"/>
      <c r="F30" s="19"/>
      <c r="G30" s="19"/>
      <c r="H30" s="19" t="s">
        <v>20</v>
      </c>
      <c r="I30" s="19"/>
      <c r="J30" s="19"/>
      <c r="K30" s="18"/>
      <c r="L30" s="18"/>
      <c r="M30" s="18"/>
      <c r="N30" s="18"/>
      <c r="O30" s="18"/>
      <c r="P30" s="25">
        <v>-35276773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-36379268025</v>
      </c>
      <c r="AJ30" s="48"/>
      <c r="AK30" s="48"/>
    </row>
    <row r="31" spans="1:37" ht="14.65" customHeight="1" x14ac:dyDescent="0.15">
      <c r="A31" s="7" t="s">
        <v>46</v>
      </c>
      <c r="D31" s="24"/>
      <c r="E31" s="19"/>
      <c r="F31" s="19"/>
      <c r="G31" s="19"/>
      <c r="H31" s="19" t="s">
        <v>34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0</v>
      </c>
      <c r="AJ31" s="48"/>
      <c r="AK31" s="48"/>
    </row>
    <row r="32" spans="1:37" ht="14.65" customHeight="1" x14ac:dyDescent="0.15">
      <c r="A32" s="7" t="s">
        <v>47</v>
      </c>
      <c r="D32" s="24"/>
      <c r="E32" s="19"/>
      <c r="F32" s="19"/>
      <c r="G32" s="19"/>
      <c r="H32" s="19" t="s">
        <v>36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J32" s="48"/>
      <c r="AK32" s="48"/>
    </row>
    <row r="33" spans="1:37" ht="14.65" customHeight="1" x14ac:dyDescent="0.15">
      <c r="A33" s="7" t="s">
        <v>48</v>
      </c>
      <c r="D33" s="24"/>
      <c r="E33" s="19"/>
      <c r="F33" s="19"/>
      <c r="G33" s="19"/>
      <c r="H33" s="19" t="s">
        <v>38</v>
      </c>
      <c r="I33" s="19"/>
      <c r="J33" s="19"/>
      <c r="K33" s="18"/>
      <c r="L33" s="18"/>
      <c r="M33" s="18"/>
      <c r="N33" s="18"/>
      <c r="O33" s="18"/>
      <c r="P33" s="25">
        <v>204101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52639000</v>
      </c>
      <c r="AJ33" s="48"/>
      <c r="AK33" s="48"/>
    </row>
    <row r="34" spans="1:37" ht="14.65" customHeight="1" x14ac:dyDescent="0.15">
      <c r="A34" s="7" t="s">
        <v>49</v>
      </c>
      <c r="D34" s="24"/>
      <c r="E34" s="19"/>
      <c r="F34" s="19"/>
      <c r="G34" s="19" t="s">
        <v>50</v>
      </c>
      <c r="H34" s="28"/>
      <c r="I34" s="28"/>
      <c r="J34" s="28"/>
      <c r="K34" s="29"/>
      <c r="L34" s="29"/>
      <c r="M34" s="29"/>
      <c r="N34" s="29"/>
      <c r="O34" s="29"/>
      <c r="P34" s="25">
        <v>6783383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6947398580</v>
      </c>
      <c r="AJ34" s="48"/>
      <c r="AK34" s="48"/>
    </row>
    <row r="35" spans="1:37" ht="14.65" customHeight="1" x14ac:dyDescent="0.15">
      <c r="A35" s="7" t="s">
        <v>51</v>
      </c>
      <c r="D35" s="24"/>
      <c r="E35" s="19"/>
      <c r="F35" s="19"/>
      <c r="G35" s="19" t="s">
        <v>52</v>
      </c>
      <c r="H35" s="28"/>
      <c r="I35" s="28"/>
      <c r="J35" s="28"/>
      <c r="K35" s="29"/>
      <c r="L35" s="29"/>
      <c r="M35" s="29"/>
      <c r="N35" s="29"/>
      <c r="O35" s="29"/>
      <c r="P35" s="25">
        <v>-4264487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-4611658548</v>
      </c>
      <c r="AJ35" s="48"/>
      <c r="AK35" s="48"/>
    </row>
    <row r="36" spans="1:37" ht="14.65" customHeight="1" x14ac:dyDescent="0.15">
      <c r="A36" s="7" t="s">
        <v>53</v>
      </c>
      <c r="D36" s="24"/>
      <c r="E36" s="19"/>
      <c r="F36" s="19" t="s">
        <v>54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237291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209122332</v>
      </c>
      <c r="AJ36" s="48"/>
      <c r="AK36" s="48"/>
    </row>
    <row r="37" spans="1:37" ht="14.65" customHeight="1" x14ac:dyDescent="0.15">
      <c r="A37" s="7" t="s">
        <v>55</v>
      </c>
      <c r="D37" s="24"/>
      <c r="E37" s="19"/>
      <c r="F37" s="19"/>
      <c r="G37" s="19" t="s">
        <v>56</v>
      </c>
      <c r="H37" s="19"/>
      <c r="I37" s="19"/>
      <c r="J37" s="19"/>
      <c r="K37" s="18"/>
      <c r="L37" s="18"/>
      <c r="M37" s="18"/>
      <c r="N37" s="18"/>
      <c r="O37" s="18"/>
      <c r="P37" s="25">
        <v>150287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135635760</v>
      </c>
      <c r="AJ37" s="48"/>
      <c r="AK37" s="48"/>
    </row>
    <row r="38" spans="1:37" ht="14.65" customHeight="1" x14ac:dyDescent="0.15">
      <c r="A38" s="7" t="s">
        <v>57</v>
      </c>
      <c r="D38" s="24"/>
      <c r="E38" s="19"/>
      <c r="F38" s="19"/>
      <c r="G38" s="19" t="s">
        <v>34</v>
      </c>
      <c r="H38" s="19"/>
      <c r="I38" s="19"/>
      <c r="J38" s="19"/>
      <c r="K38" s="18"/>
      <c r="L38" s="18"/>
      <c r="M38" s="18"/>
      <c r="N38" s="18"/>
      <c r="O38" s="18"/>
      <c r="P38" s="25">
        <v>87004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73486572</v>
      </c>
      <c r="AJ38" s="48"/>
      <c r="AK38" s="48"/>
    </row>
    <row r="39" spans="1:37" ht="14.65" customHeight="1" x14ac:dyDescent="0.15">
      <c r="A39" s="7" t="s">
        <v>58</v>
      </c>
      <c r="D39" s="24"/>
      <c r="E39" s="19"/>
      <c r="F39" s="19" t="s">
        <v>59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5370271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5457598505</v>
      </c>
      <c r="AJ39" s="48"/>
      <c r="AK39" s="48"/>
    </row>
    <row r="40" spans="1:37" ht="14.65" customHeight="1" x14ac:dyDescent="0.15">
      <c r="A40" s="7" t="s">
        <v>60</v>
      </c>
      <c r="D40" s="24"/>
      <c r="E40" s="19"/>
      <c r="F40" s="19"/>
      <c r="G40" s="19" t="s">
        <v>61</v>
      </c>
      <c r="H40" s="19"/>
      <c r="I40" s="19"/>
      <c r="J40" s="19"/>
      <c r="K40" s="19"/>
      <c r="L40" s="18"/>
      <c r="M40" s="18"/>
      <c r="N40" s="18"/>
      <c r="O40" s="18"/>
      <c r="P40" s="25">
        <v>139188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139470360</v>
      </c>
      <c r="AJ40" s="48"/>
      <c r="AK40" s="48"/>
    </row>
    <row r="41" spans="1:37" ht="14.65" customHeight="1" x14ac:dyDescent="0.15">
      <c r="A41" s="7" t="s">
        <v>62</v>
      </c>
      <c r="D41" s="24"/>
      <c r="E41" s="19"/>
      <c r="F41" s="19"/>
      <c r="G41" s="19"/>
      <c r="H41" s="19" t="s">
        <v>63</v>
      </c>
      <c r="I41" s="19"/>
      <c r="J41" s="19"/>
      <c r="K41" s="19"/>
      <c r="L41" s="18"/>
      <c r="M41" s="18"/>
      <c r="N41" s="18"/>
      <c r="O41" s="18"/>
      <c r="P41" s="25">
        <v>31997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32279360</v>
      </c>
      <c r="AJ41" s="48"/>
      <c r="AK41" s="48"/>
    </row>
    <row r="42" spans="1:37" ht="14.65" customHeight="1" x14ac:dyDescent="0.15">
      <c r="A42" s="7" t="s">
        <v>64</v>
      </c>
      <c r="D42" s="24"/>
      <c r="E42" s="19"/>
      <c r="F42" s="19"/>
      <c r="G42" s="19"/>
      <c r="H42" s="19" t="s">
        <v>65</v>
      </c>
      <c r="I42" s="19"/>
      <c r="J42" s="19"/>
      <c r="K42" s="19"/>
      <c r="L42" s="18"/>
      <c r="M42" s="18"/>
      <c r="N42" s="18"/>
      <c r="O42" s="18"/>
      <c r="P42" s="25">
        <v>106881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106881000</v>
      </c>
      <c r="AJ42" s="48"/>
      <c r="AK42" s="48"/>
    </row>
    <row r="43" spans="1:37" ht="14.65" customHeight="1" x14ac:dyDescent="0.15">
      <c r="A43" s="7" t="s">
        <v>66</v>
      </c>
      <c r="D43" s="24"/>
      <c r="E43" s="19"/>
      <c r="F43" s="19"/>
      <c r="G43" s="19"/>
      <c r="H43" s="19" t="s">
        <v>34</v>
      </c>
      <c r="I43" s="19"/>
      <c r="J43" s="19"/>
      <c r="K43" s="19"/>
      <c r="L43" s="18"/>
      <c r="M43" s="18"/>
      <c r="N43" s="18"/>
      <c r="O43" s="18"/>
      <c r="P43" s="25">
        <v>310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310000</v>
      </c>
      <c r="AJ43" s="48"/>
      <c r="AK43" s="48"/>
    </row>
    <row r="44" spans="1:37" ht="14.65" customHeight="1" x14ac:dyDescent="0.15">
      <c r="A44" s="7" t="s">
        <v>67</v>
      </c>
      <c r="D44" s="24"/>
      <c r="E44" s="19"/>
      <c r="F44" s="19"/>
      <c r="G44" s="19" t="s">
        <v>68</v>
      </c>
      <c r="H44" s="19"/>
      <c r="I44" s="19"/>
      <c r="J44" s="19"/>
      <c r="K44" s="18"/>
      <c r="L44" s="18"/>
      <c r="M44" s="18"/>
      <c r="N44" s="18"/>
      <c r="O44" s="18"/>
      <c r="P44" s="25">
        <v>584101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535909184</v>
      </c>
      <c r="AJ44" s="48"/>
      <c r="AK44" s="48"/>
    </row>
    <row r="45" spans="1:37" ht="14.65" customHeight="1" x14ac:dyDescent="0.15">
      <c r="A45" s="7" t="s">
        <v>69</v>
      </c>
      <c r="D45" s="24"/>
      <c r="E45" s="19"/>
      <c r="F45" s="19"/>
      <c r="G45" s="19" t="s">
        <v>70</v>
      </c>
      <c r="H45" s="19"/>
      <c r="I45" s="19"/>
      <c r="J45" s="19"/>
      <c r="K45" s="18"/>
      <c r="L45" s="18"/>
      <c r="M45" s="18"/>
      <c r="N45" s="18"/>
      <c r="O45" s="18"/>
      <c r="P45" s="25">
        <v>290423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175465641</v>
      </c>
      <c r="AJ45" s="48"/>
      <c r="AK45" s="48"/>
    </row>
    <row r="46" spans="1:37" ht="14.65" customHeight="1" x14ac:dyDescent="0.15">
      <c r="A46" s="7" t="s">
        <v>71</v>
      </c>
      <c r="D46" s="24"/>
      <c r="E46" s="19"/>
      <c r="F46" s="19"/>
      <c r="G46" s="19" t="s">
        <v>72</v>
      </c>
      <c r="H46" s="19"/>
      <c r="I46" s="19"/>
      <c r="J46" s="19"/>
      <c r="K46" s="18"/>
      <c r="L46" s="18"/>
      <c r="M46" s="18"/>
      <c r="N46" s="18"/>
      <c r="O46" s="18"/>
      <c r="P46" s="25">
        <v>4597499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4816286000</v>
      </c>
      <c r="AJ46" s="48"/>
      <c r="AK46" s="48"/>
    </row>
    <row r="47" spans="1:37" ht="14.65" customHeight="1" x14ac:dyDescent="0.15">
      <c r="A47" s="7" t="s">
        <v>73</v>
      </c>
      <c r="D47" s="24"/>
      <c r="E47" s="19"/>
      <c r="F47" s="19"/>
      <c r="G47" s="19"/>
      <c r="H47" s="19" t="s">
        <v>74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J47" s="48"/>
      <c r="AK47" s="48"/>
    </row>
    <row r="48" spans="1:37" ht="14.65" customHeight="1" x14ac:dyDescent="0.15">
      <c r="A48" s="7" t="s">
        <v>75</v>
      </c>
      <c r="D48" s="24"/>
      <c r="E48" s="18"/>
      <c r="F48" s="19"/>
      <c r="G48" s="19"/>
      <c r="H48" s="19" t="s">
        <v>34</v>
      </c>
      <c r="I48" s="19"/>
      <c r="J48" s="19"/>
      <c r="K48" s="18"/>
      <c r="L48" s="18"/>
      <c r="M48" s="18"/>
      <c r="N48" s="18"/>
      <c r="O48" s="18"/>
      <c r="P48" s="25">
        <v>4597499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4816286000</v>
      </c>
      <c r="AJ48" s="48"/>
      <c r="AK48" s="48"/>
    </row>
    <row r="49" spans="1:37" ht="14.65" customHeight="1" x14ac:dyDescent="0.15">
      <c r="A49" s="7" t="s">
        <v>76</v>
      </c>
      <c r="D49" s="24"/>
      <c r="E49" s="18"/>
      <c r="F49" s="19"/>
      <c r="G49" s="19" t="s">
        <v>34</v>
      </c>
      <c r="H49" s="19"/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J49" s="48"/>
      <c r="AK49" s="48"/>
    </row>
    <row r="50" spans="1:37" ht="14.65" customHeight="1" x14ac:dyDescent="0.15">
      <c r="A50" s="7" t="s">
        <v>77</v>
      </c>
      <c r="D50" s="24"/>
      <c r="E50" s="18"/>
      <c r="F50" s="19"/>
      <c r="G50" s="19" t="s">
        <v>78</v>
      </c>
      <c r="H50" s="19"/>
      <c r="I50" s="19"/>
      <c r="J50" s="19"/>
      <c r="K50" s="18"/>
      <c r="L50" s="18"/>
      <c r="M50" s="18"/>
      <c r="N50" s="18"/>
      <c r="O50" s="18"/>
      <c r="P50" s="25">
        <v>-240940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-209532680</v>
      </c>
      <c r="AJ50" s="48"/>
      <c r="AK50" s="48"/>
    </row>
    <row r="51" spans="1:37" ht="14.65" customHeight="1" x14ac:dyDescent="0.15">
      <c r="A51" s="7" t="s">
        <v>79</v>
      </c>
      <c r="D51" s="24"/>
      <c r="E51" s="18" t="s">
        <v>80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12304019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12267909436</v>
      </c>
      <c r="AJ51" s="48"/>
      <c r="AK51" s="48"/>
    </row>
    <row r="52" spans="1:37" ht="14.65" customHeight="1" x14ac:dyDescent="0.15">
      <c r="A52" s="7" t="s">
        <v>81</v>
      </c>
      <c r="D52" s="24"/>
      <c r="E52" s="18"/>
      <c r="F52" s="19" t="s">
        <v>82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9172414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8939024812</v>
      </c>
      <c r="AJ52" s="48"/>
      <c r="AK52" s="48"/>
    </row>
    <row r="53" spans="1:37" ht="14.65" customHeight="1" x14ac:dyDescent="0.15">
      <c r="A53" s="7" t="s">
        <v>83</v>
      </c>
      <c r="D53" s="24"/>
      <c r="E53" s="18"/>
      <c r="F53" s="19" t="s">
        <v>84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803254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1411354786</v>
      </c>
      <c r="AJ53" s="48"/>
      <c r="AK53" s="48"/>
    </row>
    <row r="54" spans="1:37" ht="14.65" customHeight="1" x14ac:dyDescent="0.15">
      <c r="A54" s="7">
        <v>1500000</v>
      </c>
      <c r="D54" s="24"/>
      <c r="E54" s="18"/>
      <c r="F54" s="19" t="s">
        <v>85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9334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16900631</v>
      </c>
      <c r="AJ54" s="48"/>
      <c r="AK54" s="48"/>
    </row>
    <row r="55" spans="1:37" ht="14.65" customHeight="1" x14ac:dyDescent="0.15">
      <c r="A55" s="7" t="s">
        <v>86</v>
      </c>
      <c r="D55" s="24"/>
      <c r="E55" s="19"/>
      <c r="F55" s="19" t="s">
        <v>72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2337609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1824666792</v>
      </c>
      <c r="AJ55" s="48"/>
      <c r="AK55" s="48"/>
    </row>
    <row r="56" spans="1:37" ht="14.65" customHeight="1" x14ac:dyDescent="0.15">
      <c r="A56" s="7" t="s">
        <v>87</v>
      </c>
      <c r="D56" s="24"/>
      <c r="E56" s="19"/>
      <c r="F56" s="19"/>
      <c r="G56" s="19" t="s">
        <v>88</v>
      </c>
      <c r="H56" s="19"/>
      <c r="I56" s="19"/>
      <c r="J56" s="19"/>
      <c r="K56" s="18"/>
      <c r="L56" s="18"/>
      <c r="M56" s="18"/>
      <c r="N56" s="18"/>
      <c r="O56" s="18"/>
      <c r="P56" s="25">
        <v>1727852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1359345792</v>
      </c>
      <c r="AJ56" s="48"/>
      <c r="AK56" s="48"/>
    </row>
    <row r="57" spans="1:37" ht="14.65" customHeight="1" x14ac:dyDescent="0.15">
      <c r="A57" s="7" t="s">
        <v>89</v>
      </c>
      <c r="D57" s="24"/>
      <c r="E57" s="19"/>
      <c r="F57" s="19"/>
      <c r="G57" s="19" t="s">
        <v>74</v>
      </c>
      <c r="H57" s="19"/>
      <c r="I57" s="19"/>
      <c r="J57" s="19"/>
      <c r="K57" s="18"/>
      <c r="L57" s="18"/>
      <c r="M57" s="18"/>
      <c r="N57" s="18"/>
      <c r="O57" s="18"/>
      <c r="P57" s="25">
        <v>609757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465321000</v>
      </c>
      <c r="AJ57" s="48"/>
      <c r="AK57" s="48"/>
    </row>
    <row r="58" spans="1:37" ht="14.65" customHeight="1" x14ac:dyDescent="0.15">
      <c r="A58" s="7" t="s">
        <v>90</v>
      </c>
      <c r="D58" s="24"/>
      <c r="E58" s="19"/>
      <c r="F58" s="19" t="s">
        <v>91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48721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41370000</v>
      </c>
      <c r="AJ58" s="48"/>
      <c r="AK58" s="48"/>
    </row>
    <row r="59" spans="1:37" ht="14.65" customHeight="1" x14ac:dyDescent="0.15">
      <c r="A59" s="7" t="s">
        <v>92</v>
      </c>
      <c r="D59" s="24"/>
      <c r="E59" s="19"/>
      <c r="F59" s="19" t="s">
        <v>34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46590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131594000</v>
      </c>
      <c r="AJ59" s="48"/>
      <c r="AK59" s="48"/>
    </row>
    <row r="60" spans="1:37" ht="14.65" customHeight="1" x14ac:dyDescent="0.15">
      <c r="A60" s="7" t="s">
        <v>93</v>
      </c>
      <c r="D60" s="24"/>
      <c r="E60" s="19"/>
      <c r="F60" s="38" t="s">
        <v>78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-113903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-97001585</v>
      </c>
      <c r="AJ60" s="48"/>
      <c r="AK60" s="48"/>
    </row>
    <row r="61" spans="1:37" ht="14.65" customHeight="1" thickBot="1" x14ac:dyDescent="0.2">
      <c r="A61" s="7">
        <v>1565000</v>
      </c>
      <c r="B61" s="7" t="s">
        <v>124</v>
      </c>
      <c r="D61" s="24"/>
      <c r="E61" s="19" t="s">
        <v>94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53" t="s">
        <v>125</v>
      </c>
      <c r="S61" s="54"/>
      <c r="T61" s="54"/>
      <c r="U61" s="54"/>
      <c r="V61" s="54"/>
      <c r="W61" s="54"/>
      <c r="X61" s="54"/>
      <c r="Y61" s="55"/>
      <c r="Z61" s="40">
        <v>113895704</v>
      </c>
      <c r="AA61" s="41"/>
      <c r="AD61" s="9">
        <v>0</v>
      </c>
      <c r="AE61" s="9">
        <f>IF(AND(AD62="-",AE22="-"),"-",SUM(AD62)-SUM(AE22))</f>
        <v>116469855052</v>
      </c>
      <c r="AJ61" s="48"/>
      <c r="AK61" s="48"/>
    </row>
    <row r="62" spans="1:37" ht="14.65" customHeight="1" thickBot="1" x14ac:dyDescent="0.2">
      <c r="A62" s="7" t="s">
        <v>1</v>
      </c>
      <c r="B62" s="7" t="s">
        <v>95</v>
      </c>
      <c r="D62" s="56" t="s">
        <v>2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  <c r="P62" s="42">
        <v>154599990</v>
      </c>
      <c r="Q62" s="43"/>
      <c r="R62" s="59" t="s">
        <v>138</v>
      </c>
      <c r="S62" s="60"/>
      <c r="T62" s="60"/>
      <c r="U62" s="60"/>
      <c r="V62" s="60"/>
      <c r="W62" s="60"/>
      <c r="X62" s="60"/>
      <c r="Y62" s="61"/>
      <c r="Z62" s="42">
        <v>154599990</v>
      </c>
      <c r="AA62" s="44"/>
      <c r="AD62" s="9">
        <f>IF(AND(AD7="-",AD51="-",AD61="-"),"-",SUM(AD7,AD51,AD61))</f>
        <v>155701365360</v>
      </c>
      <c r="AE62" s="9">
        <f>IF(AND(AE22="-",AE61="-"),"-",SUM(AE22,AE61))</f>
        <v>155701365360</v>
      </c>
      <c r="AJ62" s="48"/>
      <c r="AK62" s="48"/>
    </row>
    <row r="63" spans="1:37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J63" s="48"/>
      <c r="AK63" s="48"/>
    </row>
    <row r="64" spans="1:37" ht="14.65" customHeight="1" x14ac:dyDescent="0.15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J64" s="48"/>
      <c r="AK64" s="48"/>
    </row>
    <row r="65" spans="36:37" ht="14.65" customHeight="1" x14ac:dyDescent="0.15">
      <c r="AJ65" s="48"/>
      <c r="AK65" s="48"/>
    </row>
    <row r="66" spans="36:37" ht="14.65" customHeight="1" x14ac:dyDescent="0.15">
      <c r="AJ66" s="48"/>
      <c r="AK66" s="48"/>
    </row>
    <row r="67" spans="36:37" ht="14.65" customHeight="1" x14ac:dyDescent="0.15">
      <c r="AJ67" s="48"/>
      <c r="AK67" s="48"/>
    </row>
    <row r="68" spans="36:37" ht="14.65" customHeight="1" x14ac:dyDescent="0.15">
      <c r="AJ68" s="48"/>
      <c r="AK68" s="48"/>
    </row>
    <row r="69" spans="36:37" ht="16.5" customHeight="1" x14ac:dyDescent="0.15">
      <c r="AJ69" s="48"/>
      <c r="AK69" s="48"/>
    </row>
    <row r="70" spans="36:37" ht="14.65" customHeight="1" x14ac:dyDescent="0.15">
      <c r="AJ70" s="48"/>
      <c r="AK70" s="48"/>
    </row>
    <row r="71" spans="36:37" ht="9.75" customHeight="1" x14ac:dyDescent="0.15"/>
    <row r="72" spans="36:3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8:Y28"/>
    <mergeCell ref="R61:Y61"/>
    <mergeCell ref="D62:O62"/>
    <mergeCell ref="R62:Y6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連結貸借対照表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2018-03-28T02:11:53Z</dcterms:created>
  <dcterms:modified xsi:type="dcterms:W3CDTF">2018-03-28T02:11:55Z</dcterms:modified>
</cp:coreProperties>
</file>